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CENTRE OUEST\_TIERS\_PROPRIETAIRES_\PIERRON_Alain--AD15879\ST CHARTIER--AD15879P1\LBC Boisement--2024-MCA-9\LBC Montage dossier\Documents techniques\"/>
    </mc:Choice>
  </mc:AlternateContent>
  <xr:revisionPtr revIDLastSave="0" documentId="13_ncr:1_{DE2770E8-4025-43CC-BED6-FCEF6754832A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<sst xmlns="http://schemas.openxmlformats.org/spreadsheetml/2006/main" count="1171" uniqueCount="325">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</sst>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9" zoomScale="80" zoomScaleNormal="80" workbookViewId="0">
      <selection activeCell="O43" sqref="O4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1</v>
      </c>
      <c r="D9" s="33">
        <f t="shared" ref="D9:D18" si="0">C9*$C$5</f>
        <v>2.9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v>70</v>
      </c>
      <c r="C36" s="60">
        <v>1</v>
      </c>
      <c r="D36" s="60">
        <v>8</v>
      </c>
      <c r="E36" s="51"/>
      <c r="F36" s="51"/>
      <c r="G36" s="51">
        <v>0.4</v>
      </c>
      <c r="H36" s="51">
        <v>0.6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97</v>
      </c>
      <c r="C37" s="60">
        <v>2</v>
      </c>
      <c r="D37" s="60">
        <v>21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3</v>
      </c>
      <c r="D38" s="60"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4</v>
      </c>
      <c r="D39" s="60"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5</v>
      </c>
      <c r="D40" s="60"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7</v>
      </c>
      <c r="D42" s="60"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296</v>
      </c>
      <c r="C43" s="60">
        <v>8</v>
      </c>
      <c r="D43" s="60"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303</v>
      </c>
      <c r="C44" s="60" t="s">
        <v>324</v>
      </c>
      <c r="D44" s="60">
        <v>303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2" sqref="C3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344.4940855044307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260.61041945338798</v>
      </c>
      <c r="S4" s="59">
        <f ca="1">AVERAGE(OFFSET($R$3,0,0,'Données projet'!$E$9+1,1))-AVERAGE(OFFSET($H$3,0,0,'Données projet'!$E$9+1,1))</f>
        <v>344.4940855044307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262.31694032477441</v>
      </c>
      <c r="S5" s="59">
        <f ca="1">AVERAGE(OFFSET($R$3,0,0,'Données projet'!$E$9+1,1))-AVERAGE(OFFSET($H$3,0,0,'Données projet'!$E$9+1,1))</f>
        <v>344.4940855044307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264.10995832109523</v>
      </c>
      <c r="S6" s="59">
        <f ca="1">AVERAGE(OFFSET($R$3,0,0,'Données projet'!$E$9+1,1))-AVERAGE(OFFSET($H$3,0,0,'Données projet'!$E$9+1,1))</f>
        <v>344.4940855044307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266.00497533148734</v>
      </c>
      <c r="S7" s="59">
        <f ca="1">AVERAGE(OFFSET($R$3,0,0,'Données projet'!$E$9+1,1))-AVERAGE(OFFSET($H$3,0,0,'Données projet'!$E$9+1,1))</f>
        <v>344.4940855044307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268.02028041979435</v>
      </c>
      <c r="S8" s="59">
        <f ca="1">AVERAGE(OFFSET($R$3,0,0,'Données projet'!$E$9+1,1))-AVERAGE(OFFSET($H$3,0,0,'Données projet'!$E$9+1,1))</f>
        <v>344.4940855044307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270.17745244540737</v>
      </c>
      <c r="S9" s="59">
        <f ca="1">AVERAGE(OFFSET($R$3,0,0,'Données projet'!$E$9+1,1))-AVERAGE(OFFSET($H$3,0,0,'Données projet'!$E$9+1,1))</f>
        <v>344.4940855044307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272.50195357358808</v>
      </c>
      <c r="S10" s="59">
        <f ca="1">AVERAGE(OFFSET($R$3,0,0,'Données projet'!$E$9+1,1))-AVERAGE(OFFSET($H$3,0,0,'Données projet'!$E$9+1,1))</f>
        <v>344.4940855044307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275.02383015254469</v>
      </c>
      <c r="S11" s="59">
        <f ca="1">AVERAGE(OFFSET($R$3,0,0,'Données projet'!$E$9+1,1))-AVERAGE(OFFSET($H$3,0,0,'Données projet'!$E$9+1,1))</f>
        <v>344.4940855044307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277.77854042859184</v>
      </c>
      <c r="S12" s="59">
        <f ca="1">AVERAGE(OFFSET($R$3,0,0,'Données projet'!$E$9+1,1))-AVERAGE(OFFSET($H$3,0,0,'Données projet'!$E$9+1,1))</f>
        <v>344.4940855044307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280.80793210997274</v>
      </c>
      <c r="S13" s="59">
        <f ca="1">AVERAGE(OFFSET($R$3,0,0,'Données projet'!$E$9+1,1))-AVERAGE(OFFSET($H$3,0,0,'Données projet'!$E$9+1,1))</f>
        <v>344.4940855044307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284.16139697381971</v>
      </c>
      <c r="S14" s="59">
        <f ca="1">AVERAGE(OFFSET($R$3,0,0,'Données projet'!$E$9+1,1))-AVERAGE(OFFSET($H$3,0,0,'Données projet'!$E$9+1,1))</f>
        <v>344.4940855044307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287.89723465691981</v>
      </c>
      <c r="S15" s="59">
        <f ca="1">AVERAGE(OFFSET($R$3,0,0,'Données projet'!$E$9+1,1))-AVERAGE(OFFSET($H$3,0,0,'Données projet'!$E$9+1,1))</f>
        <v>344.4940855044307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292.0842636185788</v>
      </c>
      <c r="S16" s="59">
        <f ca="1">AVERAGE(OFFSET($R$3,0,0,'Données projet'!$E$9+1,1))-AVERAGE(OFFSET($H$3,0,0,'Données projet'!$E$9+1,1))</f>
        <v>344.4940855044307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296.80372417751374</v>
      </c>
      <c r="S17" s="59">
        <f ca="1">AVERAGE(OFFSET($R$3,0,0,'Données projet'!$E$9+1,1))-AVERAGE(OFFSET($H$3,0,0,'Données projet'!$E$9+1,1))</f>
        <v>344.4940855044307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302.15152669905046</v>
      </c>
      <c r="S18" s="59">
        <f ca="1">AVERAGE(OFFSET($R$3,0,0,'Données projet'!$E$9+1,1))-AVERAGE(OFFSET($H$3,0,0,'Données projet'!$E$9+1,1))</f>
        <v>344.4940855044307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308.24090767423354</v>
      </c>
      <c r="S19" s="59">
        <f ca="1">AVERAGE(OFFSET($R$3,0,0,'Données projet'!$E$9+1,1))-AVERAGE(OFFSET($H$3,0,0,'Données projet'!$E$9+1,1))</f>
        <v>344.4940855044307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315.20556786121267</v>
      </c>
      <c r="S20" s="59">
        <f ca="1">AVERAGE(OFFSET($R$3,0,0,'Données projet'!$E$9+1,1))-AVERAGE(OFFSET($H$3,0,0,'Données projet'!$E$9+1,1))</f>
        <v>344.4940855044307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323.20338017372916</v>
      </c>
      <c r="S21" s="59">
        <f ca="1">AVERAGE(OFFSET($R$3,0,0,'Données projet'!$E$9+1,1))-AVERAGE(OFFSET($H$3,0,0,'Données projet'!$E$9+1,1))</f>
        <v>344.4940855044307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332.42077098296102</v>
      </c>
      <c r="S22" s="59">
        <f ca="1">AVERAGE(OFFSET($R$3,0,0,'Données projet'!$E$9+1,1))-AVERAGE(OFFSET($H$3,0,0,'Données projet'!$E$9+1,1))</f>
        <v>344.4940855044307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343.07789739847863</v>
      </c>
      <c r="S23" s="59">
        <f ca="1">AVERAGE(OFFSET($R$3,0,0,'Données projet'!$E$9+1,1))-AVERAGE(OFFSET($H$3,0,0,'Données projet'!$E$9+1,1))</f>
        <v>344.4940855044307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355.4347654452813</v>
      </c>
      <c r="S24" s="59">
        <f ca="1">AVERAGE(OFFSET($R$3,0,0,'Données projet'!$E$9+1,1))-AVERAGE(OFFSET($H$3,0,0,'Données projet'!$E$9+1,1))</f>
        <v>344.4940855044307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369.7984604882671</v>
      </c>
      <c r="S25" s="59">
        <f ca="1">AVERAGE(OFFSET($R$3,0,0,'Données projet'!$E$9+1,1))-AVERAGE(OFFSET($H$3,0,0,'Données projet'!$E$9+1,1))</f>
        <v>344.4940855044307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386.53169252010935</v>
      </c>
      <c r="S26" s="59">
        <f ca="1">AVERAGE(OFFSET($R$3,0,0,'Données projet'!$E$9+1,1))-AVERAGE(OFFSET($H$3,0,0,'Données projet'!$E$9+1,1))</f>
        <v>344.4940855044307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406.06289590738135</v>
      </c>
      <c r="S27" s="59">
        <f ca="1">AVERAGE(OFFSET($R$3,0,0,'Données projet'!$E$9+1,1))-AVERAGE(OFFSET($H$3,0,0,'Données projet'!$E$9+1,1))</f>
        <v>344.4940855044307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344.4940855044307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344.4940855044307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344.4940855044307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344.4940855044307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344.4940855044307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344.4940855044307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76.184160000000006</v>
      </c>
      <c r="P34" s="13">
        <f t="shared" si="33"/>
        <v>21.201554232857223</v>
      </c>
      <c r="Q34" s="20">
        <f t="shared" si="2"/>
        <v>169.613452288893</v>
      </c>
      <c r="R34" s="59">
        <f t="shared" si="0"/>
        <v>462.94678562222634</v>
      </c>
      <c r="S34" s="59">
        <f ca="1">AVERAGE(OFFSET($R$3,0,0,'Données projet'!$E$9+1,1))-AVERAGE(OFFSET($H$3,0,0,'Données projet'!$E$9+1,1))</f>
        <v>344.4940855044307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83.603520000000003</v>
      </c>
      <c r="P35" s="13">
        <f t="shared" si="33"/>
        <v>23.0159915192997</v>
      </c>
      <c r="Q35" s="20">
        <f t="shared" ref="Q35:Q66" si="53">(O35+P35)*0.475*44/12</f>
        <v>185.69564922944699</v>
      </c>
      <c r="R35" s="59">
        <f t="shared" si="0"/>
        <v>479.0289825627803</v>
      </c>
      <c r="S35" s="59">
        <f ca="1">AVERAGE(OFFSET($R$3,0,0,'Données projet'!$E$9+1,1))-AVERAGE(OFFSET($H$3,0,0,'Données projet'!$E$9+1,1))</f>
        <v>344.4940855044307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91.022880000000001</v>
      </c>
      <c r="P36" s="13">
        <f t="shared" si="33"/>
        <v>24.811756526220293</v>
      </c>
      <c r="Q36" s="20">
        <f t="shared" si="53"/>
        <v>201.74532528316698</v>
      </c>
      <c r="R36" s="59">
        <f t="shared" si="0"/>
        <v>495.07865861650032</v>
      </c>
      <c r="S36" s="59">
        <f ca="1">AVERAGE(OFFSET($R$3,0,0,'Données projet'!$E$9+1,1))-AVERAGE(OFFSET($H$3,0,0,'Données projet'!$E$9+1,1))</f>
        <v>344.4940855044307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98.442239999999998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344.4940855044307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105.8616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344.4940855044307</v>
      </c>
      <c r="T38" s="59">
        <f t="shared" si="34"/>
        <v>231.36959598460686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113.28096000000001</v>
      </c>
      <c r="P39" s="13">
        <f t="shared" si="33"/>
        <v>30.102677097724484</v>
      </c>
      <c r="Q39" s="20">
        <f t="shared" si="53"/>
        <v>249.7265012785368</v>
      </c>
      <c r="R39" s="59">
        <f t="shared" si="0"/>
        <v>543.05983461187009</v>
      </c>
      <c r="S39" s="59">
        <f ca="1">AVERAGE(OFFSET($R$3,0,0,'Données projet'!$E$9+1,1))-AVERAGE(OFFSET($H$3,0,0,'Données projet'!$E$9+1,1))</f>
        <v>344.4940855044307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120.70032</v>
      </c>
      <c r="P40" s="13">
        <f t="shared" si="33"/>
        <v>31.838282075030818</v>
      </c>
      <c r="Q40" s="20">
        <f t="shared" si="53"/>
        <v>265.67139861401199</v>
      </c>
      <c r="R40" s="59">
        <f t="shared" si="0"/>
        <v>559.00473194734536</v>
      </c>
      <c r="S40" s="59">
        <f ca="1">AVERAGE(OFFSET($R$3,0,0,'Données projet'!$E$9+1,1))-AVERAGE(OFFSET($H$3,0,0,'Données projet'!$E$9+1,1))</f>
        <v>344.4940855044307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128.11967999999999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344.4940855044307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344.4940855044307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142.95839999999995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344.4940855044307</v>
      </c>
      <c r="T43" s="59">
        <f t="shared" si="34"/>
        <v>231.36959598460686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0.2391885596913354</v>
      </c>
      <c r="AC43" s="22">
        <f t="shared" si="3"/>
        <v>0.2391885596913354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112.46663999999997</v>
      </c>
      <c r="P44" s="13">
        <f t="shared" si="33"/>
        <v>29.911391992758421</v>
      </c>
      <c r="Q44" s="20">
        <f t="shared" si="53"/>
        <v>247.97507238738754</v>
      </c>
      <c r="R44" s="59">
        <f t="shared" si="0"/>
        <v>541.30840572072088</v>
      </c>
      <c r="S44" s="59">
        <f ca="1">AVERAGE(OFFSET($R$3,0,0,'Données projet'!$E$9+1,1))-AVERAGE(OFFSET($H$3,0,0,'Données projet'!$E$9+1,1))</f>
        <v>344.4940855044307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0.16913185253998658</v>
      </c>
      <c r="AC44" s="22">
        <f t="shared" si="3"/>
        <v>0.16913185253998658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119.97647999999998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344.4940855044307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0.11959427984566773</v>
      </c>
      <c r="AC45" s="22">
        <f t="shared" si="3"/>
        <v>0.11959427984566773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127.48631999999999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344.4940855044307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8.4565926269993305E-2</v>
      </c>
      <c r="AC46" s="22">
        <f t="shared" si="3"/>
        <v>8.4565926269993305E-2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134.99616</v>
      </c>
      <c r="P47" s="13">
        <f t="shared" si="33"/>
        <v>35.148279172043118</v>
      </c>
      <c r="Q47" s="20">
        <f t="shared" si="53"/>
        <v>296.33489822464173</v>
      </c>
      <c r="R47" s="59">
        <f t="shared" si="0"/>
        <v>589.6682315579751</v>
      </c>
      <c r="S47" s="59">
        <f ca="1">AVERAGE(OFFSET($R$3,0,0,'Données projet'!$E$9+1,1))-AVERAGE(OFFSET($H$3,0,0,'Données projet'!$E$9+1,1))</f>
        <v>344.4940855044307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5.9797139922833871E-2</v>
      </c>
      <c r="AC47" s="22">
        <f t="shared" si="3"/>
        <v>5.9797139922833871E-2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605.74740551873572</v>
      </c>
      <c r="S48" s="59">
        <f ca="1">AVERAGE(OFFSET($R$3,0,0,'Données projet'!$E$9+1,1))-AVERAGE(OFFSET($H$3,0,0,'Données projet'!$E$9+1,1))</f>
        <v>344.4940855044307</v>
      </c>
      <c r="T48" s="59">
        <f t="shared" si="34"/>
        <v>231.36959598460686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4.2282963134996659E-2</v>
      </c>
      <c r="AC48" s="22">
        <f t="shared" si="3"/>
        <v>4.2282963134996659E-2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150.01584000000003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344.4940855044307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2.9898569961416939E-2</v>
      </c>
      <c r="AC49" s="22">
        <f t="shared" si="3"/>
        <v>2.9898569961416939E-2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637.85172071369118</v>
      </c>
      <c r="S50" s="59">
        <f ca="1">AVERAGE(OFFSET($R$3,0,0,'Données projet'!$E$9+1,1))-AVERAGE(OFFSET($H$3,0,0,'Données projet'!$E$9+1,1))</f>
        <v>344.4940855044307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2.1141481567498333E-2</v>
      </c>
      <c r="AC50" s="22">
        <f t="shared" si="3"/>
        <v>2.1141481567498333E-2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165.03552000000005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344.4940855044307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1.4949284980708473E-2</v>
      </c>
      <c r="AC51" s="22">
        <f t="shared" si="3"/>
        <v>1.4949284980708473E-2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344.4940855044307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1.0570740783749168E-2</v>
      </c>
      <c r="AC52" s="22">
        <f t="shared" si="3"/>
        <v>1.0570740783749168E-2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180.05520000000007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685.88700323711066</v>
      </c>
      <c r="S53" s="59">
        <f ca="1">AVERAGE(OFFSET($R$3,0,0,'Données projet'!$E$9+1,1))-AVERAGE(OFFSET($H$3,0,0,'Données projet'!$E$9+1,1))</f>
        <v>344.4940855044307</v>
      </c>
      <c r="T53" s="59">
        <f t="shared" si="34"/>
        <v>231.36959598460686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7.4746424903542373E-3</v>
      </c>
      <c r="AC53" s="22">
        <f t="shared" si="3"/>
        <v>7.4746424903542373E-3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619.87412596107788</v>
      </c>
      <c r="S54" s="59">
        <f ca="1">AVERAGE(OFFSET($R$3,0,0,'Données projet'!$E$9+1,1))-AVERAGE(OFFSET($H$3,0,0,'Données projet'!$E$9+1,1))</f>
        <v>344.4940855044307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5.285370391874585E-3</v>
      </c>
      <c r="AC54" s="22">
        <f t="shared" si="3"/>
        <v>5.285370391874585E-3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156.1684800000001</v>
      </c>
      <c r="P55" s="13">
        <f t="shared" si="33"/>
        <v>39.977090041212335</v>
      </c>
      <c r="Q55" s="20">
        <f t="shared" si="53"/>
        <v>341.6202011551116</v>
      </c>
      <c r="R55" s="59">
        <f t="shared" si="0"/>
        <v>634.95353448844492</v>
      </c>
      <c r="S55" s="59">
        <f ca="1">AVERAGE(OFFSET($R$3,0,0,'Données projet'!$E$9+1,1))-AVERAGE(OFFSET($H$3,0,0,'Données projet'!$E$9+1,1))</f>
        <v>344.4940855044307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3.7373212451771195E-3</v>
      </c>
      <c r="AC55" s="22">
        <f t="shared" si="3"/>
        <v>3.7373212451771195E-3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650.01831224255363</v>
      </c>
      <c r="S56" s="59">
        <f ca="1">AVERAGE(OFFSET($R$3,0,0,'Données projet'!$E$9+1,1))-AVERAGE(OFFSET($H$3,0,0,'Données projet'!$E$9+1,1))</f>
        <v>344.4940855044307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2.642685195937293E-3</v>
      </c>
      <c r="AC56" s="22">
        <f t="shared" si="3"/>
        <v>2.642685195937293E-3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170.2833600000001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344.4940855044307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1.86866062258856E-3</v>
      </c>
      <c r="AC57" s="22">
        <f t="shared" si="3"/>
        <v>1.86866062258856E-3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344.4940855044307</v>
      </c>
      <c r="T58" s="59">
        <f t="shared" si="34"/>
        <v>231.36959598460686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1.3213425979686467E-3</v>
      </c>
      <c r="AC58" s="22">
        <f t="shared" si="3"/>
        <v>1.3213425979686467E-3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184.39824000000013</v>
      </c>
      <c r="P59" s="13">
        <f t="shared" si="33"/>
        <v>46.299334464645959</v>
      </c>
      <c r="Q59" s="20">
        <f t="shared" si="53"/>
        <v>401.79827552592525</v>
      </c>
      <c r="R59" s="59">
        <f t="shared" si="0"/>
        <v>695.13160885925856</v>
      </c>
      <c r="S59" s="59">
        <f ca="1">AVERAGE(OFFSET($R$3,0,0,'Données projet'!$E$9+1,1))-AVERAGE(OFFSET($H$3,0,0,'Données projet'!$E$9+1,1))</f>
        <v>344.4940855044307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9.3433031129428021E-4</v>
      </c>
      <c r="AC59" s="22">
        <f t="shared" si="3"/>
        <v>9.3433031129428021E-4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191.45568000000014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344.4940855044307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6.6067129898432345E-4</v>
      </c>
      <c r="AC60" s="22">
        <f t="shared" si="3"/>
        <v>6.6067129898432345E-4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198.51312000000016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344.4940855044307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4.6716515564714016E-4</v>
      </c>
      <c r="AC61" s="22">
        <f t="shared" si="3"/>
        <v>4.6716515564714016E-4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344.4940855044307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3.3033564949216178E-4</v>
      </c>
      <c r="AC62" s="22">
        <f t="shared" si="3"/>
        <v>3.3033564949216178E-4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344.4940855044307</v>
      </c>
      <c r="T63" s="59">
        <f t="shared" si="34"/>
        <v>231.36959598460686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2.3358257782357011E-4</v>
      </c>
      <c r="AC63" s="22">
        <f t="shared" si="3"/>
        <v>2.3358257782357011E-4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180.96000000000018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344.4940855044307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1.6516782474608092E-4</v>
      </c>
      <c r="AC64" s="22">
        <f t="shared" si="3"/>
        <v>1.6516782474608092E-4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187.29360000000017</v>
      </c>
      <c r="P65" s="13">
        <f t="shared" si="33"/>
        <v>46.941107550760499</v>
      </c>
      <c r="Q65" s="20">
        <f t="shared" si="53"/>
        <v>407.95878231757479</v>
      </c>
      <c r="R65" s="59">
        <f t="shared" si="0"/>
        <v>701.29211565090804</v>
      </c>
      <c r="S65" s="59">
        <f ca="1">AVERAGE(OFFSET($R$3,0,0,'Données projet'!$E$9+1,1))-AVERAGE(OFFSET($H$3,0,0,'Données projet'!$E$9+1,1))</f>
        <v>344.4940855044307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1.1679128891178508E-4</v>
      </c>
      <c r="AC65" s="22">
        <f t="shared" si="3"/>
        <v>1.1679128891178508E-4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344.4940855044307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8.2583912373040473E-5</v>
      </c>
      <c r="AC66" s="22">
        <f t="shared" si="3"/>
        <v>8.2583912373040473E-5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344.4940855044307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5.8395644455892547E-5</v>
      </c>
      <c r="AC67" s="22">
        <f t="shared" si="3"/>
        <v>5.8395644455892547E-5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344.4940855044307</v>
      </c>
      <c r="T68" s="59">
        <f t="shared" si="34"/>
        <v>231.36959598460686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4.1291956186520243E-5</v>
      </c>
      <c r="AC68" s="22">
        <f t="shared" ref="AC68:AC131" si="57">SUM(Z68:AB68)</f>
        <v>4.1291956186520243E-5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344.4940855044307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2.919782222794628E-5</v>
      </c>
      <c r="AC69" s="22">
        <f t="shared" si="57"/>
        <v>2.919782222794628E-5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344.4940855044307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2.0645978093260125E-5</v>
      </c>
      <c r="AC70" s="22">
        <f t="shared" si="57"/>
        <v>2.0645978093260125E-5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344.4940855044307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1.4598911113973142E-5</v>
      </c>
      <c r="AC71" s="22">
        <f t="shared" si="57"/>
        <v>1.4598911113973142E-5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795.39229976845934</v>
      </c>
      <c r="S72" s="59">
        <f ca="1">AVERAGE(OFFSET($R$3,0,0,'Données projet'!$E$9+1,1))-AVERAGE(OFFSET($H$3,0,0,'Données projet'!$E$9+1,1))</f>
        <v>344.4940855044307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1.0322989046630064E-5</v>
      </c>
      <c r="AC72" s="22">
        <f t="shared" si="57"/>
        <v>1.0322989046630064E-5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808.80277120001415</v>
      </c>
      <c r="S73" s="59">
        <f ca="1">AVERAGE(OFFSET($R$3,0,0,'Données projet'!$E$9+1,1))-AVERAGE(OFFSET($H$3,0,0,'Données projet'!$E$9+1,1))</f>
        <v>344.4940855044307</v>
      </c>
      <c r="T73" s="59">
        <f t="shared" si="88"/>
        <v>231.36959598460686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7.2994555569865718E-6</v>
      </c>
      <c r="AC73" s="22">
        <f t="shared" si="57"/>
        <v>7.2994555569865718E-6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739.94317292550625</v>
      </c>
      <c r="S74" s="59">
        <f ca="1">AVERAGE(OFFSET($R$3,0,0,'Données projet'!$E$9+1,1))-AVERAGE(OFFSET($H$3,0,0,'Données projet'!$E$9+1,1))</f>
        <v>344.4940855044307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5.1614945233150329E-6</v>
      </c>
      <c r="AC74" s="22">
        <f t="shared" si="57"/>
        <v>5.1614945233150329E-6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751.65861300257302</v>
      </c>
      <c r="S75" s="59">
        <f ca="1">AVERAGE(OFFSET($R$3,0,0,'Données projet'!$E$9+1,1))-AVERAGE(OFFSET($H$3,0,0,'Données projet'!$E$9+1,1))</f>
        <v>344.4940855044307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3.6497277784932867E-6</v>
      </c>
      <c r="AC75" s="22">
        <f t="shared" si="57"/>
        <v>3.6497277784932867E-6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763.36765982936322</v>
      </c>
      <c r="S76" s="59">
        <f ca="1">AVERAGE(OFFSET($R$3,0,0,'Données projet'!$E$9+1,1))-AVERAGE(OFFSET($H$3,0,0,'Données projet'!$E$9+1,1))</f>
        <v>344.4940855044307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2.5807472616575169E-6</v>
      </c>
      <c r="AC76" s="22">
        <f t="shared" si="57"/>
        <v>2.5807472616575169E-6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775.07049511624268</v>
      </c>
      <c r="S77" s="59">
        <f ca="1">AVERAGE(OFFSET($R$3,0,0,'Données projet'!$E$9+1,1))-AVERAGE(OFFSET($H$3,0,0,'Données projet'!$E$9+1,1))</f>
        <v>344.4940855044307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1.8248638892466436E-6</v>
      </c>
      <c r="AC77" s="22">
        <f t="shared" si="57"/>
        <v>1.8248638892466436E-6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786.76729102498325</v>
      </c>
      <c r="S78" s="59">
        <f ca="1">AVERAGE(OFFSET($R$3,0,0,'Données projet'!$E$9+1,1))-AVERAGE(OFFSET($H$3,0,0,'Données projet'!$E$9+1,1))</f>
        <v>344.4940855044307</v>
      </c>
      <c r="T78" s="59">
        <f t="shared" si="88"/>
        <v>231.36959598460686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1.2903736308287587E-6</v>
      </c>
      <c r="AC78" s="22">
        <f t="shared" si="57"/>
        <v>1.2903736308287587E-6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344.4940855044307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9.12431944623322E-7</v>
      </c>
      <c r="AC79" s="22">
        <f t="shared" si="57"/>
        <v>9.12431944623322E-7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344.4940855044307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6.4518681541437943E-7</v>
      </c>
      <c r="AC80" s="22">
        <f t="shared" si="57"/>
        <v>6.4518681541437943E-7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821.82303552923099</v>
      </c>
      <c r="S81" s="59">
        <f ca="1">AVERAGE(OFFSET($R$3,0,0,'Données projet'!$E$9+1,1))-AVERAGE(OFFSET($H$3,0,0,'Données projet'!$E$9+1,1))</f>
        <v>344.4940855044307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4.5621597231166105E-7</v>
      </c>
      <c r="AC81" s="22">
        <f t="shared" si="57"/>
        <v>4.5621597231166105E-7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344.4940855044307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3.2259340770718977E-7</v>
      </c>
      <c r="AC82" s="22">
        <f t="shared" si="57"/>
        <v>3.2259340770718977E-7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344.4940855044307</v>
      </c>
      <c r="T83" s="59">
        <f t="shared" si="88"/>
        <v>231.36959598460686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2.2810798615583055E-7</v>
      </c>
      <c r="AC83" s="22">
        <f t="shared" si="57"/>
        <v>2.2810798615583055E-7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775.4540914670124</v>
      </c>
      <c r="S84" s="59">
        <f ca="1">AVERAGE(OFFSET($R$3,0,0,'Données projet'!$E$9+1,1))-AVERAGE(OFFSET($H$3,0,0,'Données projet'!$E$9+1,1))</f>
        <v>344.4940855044307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1.6129670385359488E-7</v>
      </c>
      <c r="AC84" s="22">
        <f t="shared" si="57"/>
        <v>1.6129670385359488E-7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786.19217745580033</v>
      </c>
      <c r="S85" s="59">
        <f ca="1">AVERAGE(OFFSET($R$3,0,0,'Données projet'!$E$9+1,1))-AVERAGE(OFFSET($H$3,0,0,'Données projet'!$E$9+1,1))</f>
        <v>344.4940855044307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1.1405399307791528E-7</v>
      </c>
      <c r="AC85" s="22">
        <f t="shared" si="57"/>
        <v>1.1405399307791528E-7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344.4940855044307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8.0648351926797442E-8</v>
      </c>
      <c r="AC86" s="22">
        <f t="shared" si="57"/>
        <v>8.0648351926797442E-8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807.65359376827632</v>
      </c>
      <c r="S87" s="59">
        <f ca="1">AVERAGE(OFFSET($R$3,0,0,'Données projet'!$E$9+1,1))-AVERAGE(OFFSET($H$3,0,0,'Données projet'!$E$9+1,1))</f>
        <v>344.4940855044307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5.7026996538957638E-8</v>
      </c>
      <c r="AC87" s="22">
        <f t="shared" si="57"/>
        <v>5.7026996538957638E-8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344.4940855044307</v>
      </c>
      <c r="T88" s="59">
        <f t="shared" si="88"/>
        <v>231.36959598460686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4.0324175963398721E-8</v>
      </c>
      <c r="AC88" s="22">
        <f t="shared" si="57"/>
        <v>4.0324175963398721E-8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829.09611292828322</v>
      </c>
      <c r="S89" s="59">
        <f ca="1">AVERAGE(OFFSET($R$3,0,0,'Données projet'!$E$9+1,1))-AVERAGE(OFFSET($H$3,0,0,'Données projet'!$E$9+1,1))</f>
        <v>344.4940855044307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2.8513498269478819E-8</v>
      </c>
      <c r="AC89" s="22">
        <f t="shared" si="57"/>
        <v>2.8513498269478819E-8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344.4940855044307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2.0162087981699361E-8</v>
      </c>
      <c r="AC90" s="22">
        <f t="shared" si="57"/>
        <v>2.0162087981699361E-8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850.52059698334983</v>
      </c>
      <c r="S91" s="59">
        <f ca="1">AVERAGE(OFFSET($R$3,0,0,'Données projet'!$E$9+1,1))-AVERAGE(OFFSET($H$3,0,0,'Données projet'!$E$9+1,1))</f>
        <v>344.4940855044307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1.425674913473941E-8</v>
      </c>
      <c r="AC91" s="22">
        <f t="shared" si="57"/>
        <v>1.425674913473941E-8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861.22632540732843</v>
      </c>
      <c r="S92" s="59">
        <f ca="1">AVERAGE(OFFSET($R$3,0,0,'Données projet'!$E$9+1,1))-AVERAGE(OFFSET($H$3,0,0,'Données projet'!$E$9+1,1))</f>
        <v>344.4940855044307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1.008104399084968E-8</v>
      </c>
      <c r="AC92" s="22">
        <f t="shared" si="57"/>
        <v>1.008104399084968E-8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871.92783634092234</v>
      </c>
      <c r="S93" s="59">
        <f ca="1">AVERAGE(OFFSET($R$3,0,0,'Données projet'!$E$9+1,1))-AVERAGE(OFFSET($H$3,0,0,'Données projet'!$E$9+1,1))</f>
        <v>344.4940855044307</v>
      </c>
      <c r="T93" s="59">
        <f t="shared" si="88"/>
        <v>231.36959598460686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7.1283745673697048E-9</v>
      </c>
      <c r="AC93" s="22">
        <f t="shared" si="57"/>
        <v>7.1283745673697048E-9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344.4940855044307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5.0405219954248401E-9</v>
      </c>
      <c r="AC94" s="22">
        <f t="shared" si="57"/>
        <v>5.0405219954248401E-9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344.4940855044307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3.5641872836848524E-9</v>
      </c>
      <c r="AC95" s="22">
        <f t="shared" si="57"/>
        <v>3.5641872836848524E-9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819.71727903145666</v>
      </c>
      <c r="S96" s="59">
        <f ca="1">AVERAGE(OFFSET($R$3,0,0,'Données projet'!$E$9+1,1))-AVERAGE(OFFSET($H$3,0,0,'Données projet'!$E$9+1,1))</f>
        <v>344.4940855044307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2.5202609977124201E-9</v>
      </c>
      <c r="AC96" s="22">
        <f t="shared" si="57"/>
        <v>2.5202609977124201E-9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829.09611292828322</v>
      </c>
      <c r="S97" s="59">
        <f ca="1">AVERAGE(OFFSET($R$3,0,0,'Données projet'!$E$9+1,1))-AVERAGE(OFFSET($H$3,0,0,'Données projet'!$E$9+1,1))</f>
        <v>344.4940855044307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1.7820936418424262E-9</v>
      </c>
      <c r="AC97" s="22">
        <f t="shared" si="57"/>
        <v>1.7820936418424262E-9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344.4940855044307</v>
      </c>
      <c r="T98" s="59">
        <f t="shared" si="88"/>
        <v>231.36959598460686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1.26013049885621E-9</v>
      </c>
      <c r="AC98" s="22">
        <f t="shared" si="57"/>
        <v>1.26013049885621E-9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847.84349511604682</v>
      </c>
      <c r="S99" s="59">
        <f ca="1">AVERAGE(OFFSET($R$3,0,0,'Données projet'!$E$9+1,1))-AVERAGE(OFFSET($H$3,0,0,'Données projet'!$E$9+1,1))</f>
        <v>344.4940855044307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8.910468209212131E-10</v>
      </c>
      <c r="AC99" s="22">
        <f t="shared" si="57"/>
        <v>8.910468209212131E-10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344.4940855044307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6.3006524942810502E-10</v>
      </c>
      <c r="AC100" s="22">
        <f t="shared" si="57"/>
        <v>6.3006524942810502E-10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866.5776024141901</v>
      </c>
      <c r="S101" s="59">
        <f ca="1">AVERAGE(OFFSET($R$3,0,0,'Données projet'!$E$9+1,1))-AVERAGE(OFFSET($H$3,0,0,'Données projet'!$E$9+1,1))</f>
        <v>344.4940855044307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4.4552341046060655E-10</v>
      </c>
      <c r="AC101" s="22">
        <f t="shared" si="57"/>
        <v>4.4552341046060655E-10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344.4940855044307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3.1503262471405251E-10</v>
      </c>
      <c r="AC102" s="22">
        <f t="shared" si="57"/>
        <v>3.1503262471405251E-10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885.29892939819888</v>
      </c>
      <c r="S103" s="59">
        <f ca="1">AVERAGE(OFFSET($R$3,0,0,'Données projet'!$E$9+1,1))-AVERAGE(OFFSET($H$3,0,0,'Données projet'!$E$9+1,1))</f>
        <v>344.4940855044307</v>
      </c>
      <c r="T103" s="59">
        <f t="shared" si="88"/>
        <v>231.36959598460686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2.2276170523030327E-10</v>
      </c>
      <c r="AC103" s="22">
        <f t="shared" si="57"/>
        <v>2.2276170523030327E-10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293.33333333333979</v>
      </c>
      <c r="S104" s="59">
        <f ca="1">AVERAGE(OFFSET($R$3,0,0,'Données projet'!$E$9+1,1))-AVERAGE(OFFSET($H$3,0,0,'Données projet'!$E$9+1,1))</f>
        <v>344.4940855044307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1.5751631235702625E-10</v>
      </c>
      <c r="AC104" s="22">
        <f t="shared" si="57"/>
        <v>1.5751631235702625E-10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293.33333333333979</v>
      </c>
      <c r="S105" s="59">
        <f ca="1">AVERAGE(OFFSET($R$3,0,0,'Données projet'!$E$9+1,1))-AVERAGE(OFFSET($H$3,0,0,'Données projet'!$E$9+1,1))</f>
        <v>344.4940855044307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1.1138085261515164E-10</v>
      </c>
      <c r="AC105" s="22">
        <f t="shared" si="57"/>
        <v>1.1138085261515164E-10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293.33333333333979</v>
      </c>
      <c r="S106" s="59">
        <f ca="1">AVERAGE(OFFSET($R$3,0,0,'Données projet'!$E$9+1,1))-AVERAGE(OFFSET($H$3,0,0,'Données projet'!$E$9+1,1))</f>
        <v>344.4940855044307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7.8758156178513127E-11</v>
      </c>
      <c r="AC106" s="22">
        <f t="shared" si="57"/>
        <v>7.8758156178513127E-11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293.33333333333979</v>
      </c>
      <c r="S107" s="59">
        <f ca="1">AVERAGE(OFFSET($R$3,0,0,'Données projet'!$E$9+1,1))-AVERAGE(OFFSET($H$3,0,0,'Données projet'!$E$9+1,1))</f>
        <v>344.4940855044307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5.5690426307575819E-11</v>
      </c>
      <c r="AC107" s="22">
        <f t="shared" si="57"/>
        <v>5.5690426307575819E-11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293.33333333333979</v>
      </c>
      <c r="S108" s="59">
        <f ca="1">AVERAGE(OFFSET($R$3,0,0,'Données projet'!$E$9+1,1))-AVERAGE(OFFSET($H$3,0,0,'Données projet'!$E$9+1,1))</f>
        <v>344.4940855044307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3.9379078089256564E-11</v>
      </c>
      <c r="AC108" s="22">
        <f t="shared" si="57"/>
        <v>3.9379078089256564E-11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293.33333333333979</v>
      </c>
      <c r="S109" s="59">
        <f ca="1">AVERAGE(OFFSET($R$3,0,0,'Données projet'!$E$9+1,1))-AVERAGE(OFFSET($H$3,0,0,'Données projet'!$E$9+1,1))</f>
        <v>344.4940855044307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2.7845213153787909E-11</v>
      </c>
      <c r="AC109" s="22">
        <f t="shared" si="57"/>
        <v>2.7845213153787909E-11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293.33333333333979</v>
      </c>
      <c r="S110" s="59">
        <f ca="1">AVERAGE(OFFSET($R$3,0,0,'Données projet'!$E$9+1,1))-AVERAGE(OFFSET($H$3,0,0,'Données projet'!$E$9+1,1))</f>
        <v>344.4940855044307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1.9689539044628282E-11</v>
      </c>
      <c r="AC110" s="22">
        <f t="shared" si="57"/>
        <v>1.9689539044628282E-11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293.33333333333979</v>
      </c>
      <c r="S111" s="59">
        <f ca="1">AVERAGE(OFFSET($R$3,0,0,'Données projet'!$E$9+1,1))-AVERAGE(OFFSET($H$3,0,0,'Données projet'!$E$9+1,1))</f>
        <v>344.4940855044307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1.3922606576893955E-11</v>
      </c>
      <c r="AC111" s="22">
        <f t="shared" si="57"/>
        <v>1.3922606576893955E-11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293.33333333333979</v>
      </c>
      <c r="S112" s="59">
        <f ca="1">AVERAGE(OFFSET($R$3,0,0,'Données projet'!$E$9+1,1))-AVERAGE(OFFSET($H$3,0,0,'Données projet'!$E$9+1,1))</f>
        <v>344.4940855044307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9.8447695223141409E-12</v>
      </c>
      <c r="AC112" s="22">
        <f t="shared" si="57"/>
        <v>9.8447695223141409E-12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293.33333333333979</v>
      </c>
      <c r="S113" s="59">
        <f ca="1">AVERAGE(OFFSET($R$3,0,0,'Données projet'!$E$9+1,1))-AVERAGE(OFFSET($H$3,0,0,'Données projet'!$E$9+1,1))</f>
        <v>344.4940855044307</v>
      </c>
      <c r="T113" s="59">
        <f t="shared" si="88"/>
        <v>231.36959598460686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6.9613032884469773E-12</v>
      </c>
      <c r="AC113" s="22">
        <f t="shared" si="57"/>
        <v>6.9613032884469773E-12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293.33333333333979</v>
      </c>
      <c r="S114" s="59">
        <f ca="1">AVERAGE(OFFSET($R$3,0,0,'Données projet'!$E$9+1,1))-AVERAGE(OFFSET($H$3,0,0,'Données projet'!$E$9+1,1))</f>
        <v>344.4940855044307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4.9223847611570705E-12</v>
      </c>
      <c r="AC114" s="22">
        <f t="shared" si="57"/>
        <v>4.9223847611570705E-12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293.33333333333979</v>
      </c>
      <c r="S115" s="59">
        <f ca="1">AVERAGE(OFFSET($R$3,0,0,'Données projet'!$E$9+1,1))-AVERAGE(OFFSET($H$3,0,0,'Données projet'!$E$9+1,1))</f>
        <v>344.4940855044307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3.4806516442234887E-12</v>
      </c>
      <c r="AC115" s="22">
        <f t="shared" si="57"/>
        <v>3.4806516442234887E-12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293.33333333333979</v>
      </c>
      <c r="S116" s="59">
        <f ca="1">AVERAGE(OFFSET($R$3,0,0,'Données projet'!$E$9+1,1))-AVERAGE(OFFSET($H$3,0,0,'Données projet'!$E$9+1,1))</f>
        <v>344.4940855044307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2.4611923805785352E-12</v>
      </c>
      <c r="AC116" s="22">
        <f t="shared" si="57"/>
        <v>2.4611923805785352E-12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293.33333333333979</v>
      </c>
      <c r="S117" s="59">
        <f ca="1">AVERAGE(OFFSET($R$3,0,0,'Données projet'!$E$9+1,1))-AVERAGE(OFFSET($H$3,0,0,'Données projet'!$E$9+1,1))</f>
        <v>344.4940855044307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1.7403258221117443E-12</v>
      </c>
      <c r="AC117" s="22">
        <f t="shared" si="57"/>
        <v>1.7403258221117443E-12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293.33333333333979</v>
      </c>
      <c r="S118" s="59">
        <f ca="1">AVERAGE(OFFSET($R$3,0,0,'Données projet'!$E$9+1,1))-AVERAGE(OFFSET($H$3,0,0,'Données projet'!$E$9+1,1))</f>
        <v>344.4940855044307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1.2305961902892676E-12</v>
      </c>
      <c r="AC118" s="22">
        <f t="shared" si="57"/>
        <v>1.2305961902892676E-12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293.33333333333979</v>
      </c>
      <c r="S119" s="59">
        <f ca="1">AVERAGE(OFFSET($R$3,0,0,'Données projet'!$E$9+1,1))-AVERAGE(OFFSET($H$3,0,0,'Données projet'!$E$9+1,1))</f>
        <v>344.4940855044307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8.7016291105587217E-13</v>
      </c>
      <c r="AC119" s="22">
        <f t="shared" si="57"/>
        <v>8.7016291105587217E-13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293.33333333333979</v>
      </c>
      <c r="S120" s="59">
        <f ca="1">AVERAGE(OFFSET($R$3,0,0,'Données projet'!$E$9+1,1))-AVERAGE(OFFSET($H$3,0,0,'Données projet'!$E$9+1,1))</f>
        <v>344.4940855044307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6.1529809514463381E-13</v>
      </c>
      <c r="AC120" s="22">
        <f t="shared" si="57"/>
        <v>6.1529809514463381E-13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293.33333333333979</v>
      </c>
      <c r="S121" s="59">
        <f ca="1">AVERAGE(OFFSET($R$3,0,0,'Données projet'!$E$9+1,1))-AVERAGE(OFFSET($H$3,0,0,'Données projet'!$E$9+1,1))</f>
        <v>344.4940855044307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4.3508145552793608E-13</v>
      </c>
      <c r="AC121" s="22">
        <f t="shared" si="57"/>
        <v>4.3508145552793608E-13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293.33333333333979</v>
      </c>
      <c r="S122" s="59">
        <f ca="1">AVERAGE(OFFSET($R$3,0,0,'Données projet'!$E$9+1,1))-AVERAGE(OFFSET($H$3,0,0,'Données projet'!$E$9+1,1))</f>
        <v>344.4940855044307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3.076490475723169E-13</v>
      </c>
      <c r="AC122" s="22">
        <f t="shared" si="57"/>
        <v>3.076490475723169E-13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293.33333333333979</v>
      </c>
      <c r="S123" s="59">
        <f ca="1">AVERAGE(OFFSET($R$3,0,0,'Données projet'!$E$9+1,1))-AVERAGE(OFFSET($H$3,0,0,'Données projet'!$E$9+1,1))</f>
        <v>344.4940855044307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2.1754072776396804E-13</v>
      </c>
      <c r="AC123" s="22">
        <f t="shared" si="57"/>
        <v>2.1754072776396804E-13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293.33333333333979</v>
      </c>
      <c r="S124" s="59">
        <f ca="1">AVERAGE(OFFSET($R$3,0,0,'Données projet'!$E$9+1,1))-AVERAGE(OFFSET($H$3,0,0,'Données projet'!$E$9+1,1))</f>
        <v>344.4940855044307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1.5382452378615845E-13</v>
      </c>
      <c r="AC124" s="22">
        <f t="shared" si="57"/>
        <v>1.5382452378615845E-13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293.33333333333979</v>
      </c>
      <c r="S125" s="59">
        <f ca="1">AVERAGE(OFFSET($R$3,0,0,'Données projet'!$E$9+1,1))-AVERAGE(OFFSET($H$3,0,0,'Données projet'!$E$9+1,1))</f>
        <v>344.4940855044307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1.0877036388198402E-13</v>
      </c>
      <c r="AC125" s="22">
        <f t="shared" si="57"/>
        <v>1.0877036388198402E-13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293.33333333333979</v>
      </c>
      <c r="S126" s="59">
        <f ca="1">AVERAGE(OFFSET($R$3,0,0,'Données projet'!$E$9+1,1))-AVERAGE(OFFSET($H$3,0,0,'Données projet'!$E$9+1,1))</f>
        <v>344.4940855044307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7.6912261893079226E-14</v>
      </c>
      <c r="AC126" s="22">
        <f t="shared" si="57"/>
        <v>7.6912261893079226E-14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293.33333333333979</v>
      </c>
      <c r="S127" s="59">
        <f ca="1">AVERAGE(OFFSET($R$3,0,0,'Données projet'!$E$9+1,1))-AVERAGE(OFFSET($H$3,0,0,'Données projet'!$E$9+1,1))</f>
        <v>344.4940855044307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5.438518194099201E-14</v>
      </c>
      <c r="AC127" s="22">
        <f t="shared" si="57"/>
        <v>5.438518194099201E-14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293.33333333333979</v>
      </c>
      <c r="S128" s="59">
        <f ca="1">AVERAGE(OFFSET($R$3,0,0,'Données projet'!$E$9+1,1))-AVERAGE(OFFSET($H$3,0,0,'Données projet'!$E$9+1,1))</f>
        <v>344.4940855044307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3.8456130946539613E-14</v>
      </c>
      <c r="AC128" s="22">
        <f t="shared" si="57"/>
        <v>3.8456130946539613E-14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293.33333333333979</v>
      </c>
      <c r="S129" s="59">
        <f ca="1">AVERAGE(OFFSET($R$3,0,0,'Données projet'!$E$9+1,1))-AVERAGE(OFFSET($H$3,0,0,'Données projet'!$E$9+1,1))</f>
        <v>344.4940855044307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2.7192590970496005E-14</v>
      </c>
      <c r="AC129" s="22">
        <f t="shared" si="57"/>
        <v>2.7192590970496005E-14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293.33333333333979</v>
      </c>
      <c r="S130" s="59">
        <f ca="1">AVERAGE(OFFSET($R$3,0,0,'Données projet'!$E$9+1,1))-AVERAGE(OFFSET($H$3,0,0,'Données projet'!$E$9+1,1))</f>
        <v>344.4940855044307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1.9228065473269806E-14</v>
      </c>
      <c r="AC130" s="22">
        <f t="shared" si="57"/>
        <v>1.9228065473269806E-14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293.33333333333979</v>
      </c>
      <c r="S131" s="59">
        <f ca="1">AVERAGE(OFFSET($R$3,0,0,'Données projet'!$E$9+1,1))-AVERAGE(OFFSET($H$3,0,0,'Données projet'!$E$9+1,1))</f>
        <v>344.4940855044307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1.3596295485248003E-14</v>
      </c>
      <c r="AC131" s="22">
        <f t="shared" si="57"/>
        <v>1.3596295485248003E-14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293.33333333333979</v>
      </c>
      <c r="S132" s="59">
        <f ca="1">AVERAGE(OFFSET($R$3,0,0,'Données projet'!$E$9+1,1))-AVERAGE(OFFSET($H$3,0,0,'Données projet'!$E$9+1,1))</f>
        <v>344.4940855044307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9.6140327366349032E-15</v>
      </c>
      <c r="AC132" s="22">
        <f t="shared" ref="AC132:AC153" si="111">SUM(Z132:AB132)</f>
        <v>9.6140327366349032E-15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293.33333333333979</v>
      </c>
      <c r="S133" s="59">
        <f ca="1">AVERAGE(OFFSET($R$3,0,0,'Données projet'!$E$9+1,1))-AVERAGE(OFFSET($H$3,0,0,'Données projet'!$E$9+1,1))</f>
        <v>344.4940855044307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6.7981477426240013E-15</v>
      </c>
      <c r="AC133" s="22">
        <f t="shared" si="111"/>
        <v>6.7981477426240013E-15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293.33333333333979</v>
      </c>
      <c r="S134" s="59">
        <f ca="1">AVERAGE(OFFSET($R$3,0,0,'Données projet'!$E$9+1,1))-AVERAGE(OFFSET($H$3,0,0,'Données projet'!$E$9+1,1))</f>
        <v>344.4940855044307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4.8070163683174516E-15</v>
      </c>
      <c r="AC134" s="22">
        <f t="shared" si="111"/>
        <v>4.8070163683174516E-15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293.33333333333979</v>
      </c>
      <c r="S135" s="59">
        <f ca="1">AVERAGE(OFFSET($R$3,0,0,'Données projet'!$E$9+1,1))-AVERAGE(OFFSET($H$3,0,0,'Données projet'!$E$9+1,1))</f>
        <v>344.4940855044307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3.3990738713120006E-15</v>
      </c>
      <c r="AC135" s="22">
        <f t="shared" si="111"/>
        <v>3.3990738713120006E-15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293.33333333333979</v>
      </c>
      <c r="S136" s="59">
        <f ca="1">AVERAGE(OFFSET($R$3,0,0,'Données projet'!$E$9+1,1))-AVERAGE(OFFSET($H$3,0,0,'Données projet'!$E$9+1,1))</f>
        <v>344.4940855044307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2.4035081841587258E-15</v>
      </c>
      <c r="AC136" s="22">
        <f t="shared" si="111"/>
        <v>2.4035081841587258E-15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293.33333333333979</v>
      </c>
      <c r="S137" s="59">
        <f ca="1">AVERAGE(OFFSET($R$3,0,0,'Données projet'!$E$9+1,1))-AVERAGE(OFFSET($H$3,0,0,'Données projet'!$E$9+1,1))</f>
        <v>344.4940855044307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1.6995369356560003E-15</v>
      </c>
      <c r="AC137" s="22">
        <f t="shared" si="111"/>
        <v>1.6995369356560003E-15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293.33333333333979</v>
      </c>
      <c r="S138" s="59">
        <f ca="1">AVERAGE(OFFSET($R$3,0,0,'Données projet'!$E$9+1,1))-AVERAGE(OFFSET($H$3,0,0,'Données projet'!$E$9+1,1))</f>
        <v>344.4940855044307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1.2017540920793629E-15</v>
      </c>
      <c r="AC138" s="22">
        <f t="shared" si="111"/>
        <v>1.2017540920793629E-15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293.33333333333979</v>
      </c>
      <c r="S139" s="59">
        <f ca="1">AVERAGE(OFFSET($R$3,0,0,'Données projet'!$E$9+1,1))-AVERAGE(OFFSET($H$3,0,0,'Données projet'!$E$9+1,1))</f>
        <v>344.4940855044307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8.4976846782800016E-16</v>
      </c>
      <c r="AC139" s="22">
        <f t="shared" si="111"/>
        <v>8.4976846782800016E-16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293.33333333333979</v>
      </c>
      <c r="S140" s="59">
        <f ca="1">AVERAGE(OFFSET($R$3,0,0,'Données projet'!$E$9+1,1))-AVERAGE(OFFSET($H$3,0,0,'Données projet'!$E$9+1,1))</f>
        <v>344.4940855044307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6.0087704603968145E-16</v>
      </c>
      <c r="AC140" s="22">
        <f t="shared" si="111"/>
        <v>6.0087704603968145E-16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293.33333333333979</v>
      </c>
      <c r="S141" s="59">
        <f ca="1">AVERAGE(OFFSET($R$3,0,0,'Données projet'!$E$9+1,1))-AVERAGE(OFFSET($H$3,0,0,'Données projet'!$E$9+1,1))</f>
        <v>344.4940855044307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4.2488423391400008E-16</v>
      </c>
      <c r="AC141" s="22">
        <f t="shared" si="111"/>
        <v>4.2488423391400008E-16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293.33333333333979</v>
      </c>
      <c r="S142" s="59">
        <f ca="1">AVERAGE(OFFSET($R$3,0,0,'Données projet'!$E$9+1,1))-AVERAGE(OFFSET($H$3,0,0,'Données projet'!$E$9+1,1))</f>
        <v>344.4940855044307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3.0043852301984073E-16</v>
      </c>
      <c r="AC142" s="22">
        <f t="shared" si="111"/>
        <v>3.0043852301984073E-16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293.33333333333979</v>
      </c>
      <c r="S143" s="59">
        <f ca="1">AVERAGE(OFFSET($R$3,0,0,'Données projet'!$E$9+1,1))-AVERAGE(OFFSET($H$3,0,0,'Données projet'!$E$9+1,1))</f>
        <v>344.4940855044307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2.1244211695700004E-16</v>
      </c>
      <c r="AC143" s="22">
        <f t="shared" si="111"/>
        <v>2.1244211695700004E-16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293.33333333333979</v>
      </c>
      <c r="S144" s="59">
        <f ca="1">AVERAGE(OFFSET($R$3,0,0,'Données projet'!$E$9+1,1))-AVERAGE(OFFSET($H$3,0,0,'Données projet'!$E$9+1,1))</f>
        <v>344.4940855044307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1.5021926150992036E-16</v>
      </c>
      <c r="AC144" s="22">
        <f t="shared" si="111"/>
        <v>1.5021926150992036E-16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293.33333333333979</v>
      </c>
      <c r="S145" s="59">
        <f ca="1">AVERAGE(OFFSET($R$3,0,0,'Données projet'!$E$9+1,1))-AVERAGE(OFFSET($H$3,0,0,'Données projet'!$E$9+1,1))</f>
        <v>344.4940855044307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1.0622105847850002E-16</v>
      </c>
      <c r="AC145" s="22">
        <f t="shared" si="111"/>
        <v>1.0622105847850002E-16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293.33333333333979</v>
      </c>
      <c r="S146" s="59">
        <f ca="1">AVERAGE(OFFSET($R$3,0,0,'Données projet'!$E$9+1,1))-AVERAGE(OFFSET($H$3,0,0,'Données projet'!$E$9+1,1))</f>
        <v>344.4940855044307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7.5109630754960181E-17</v>
      </c>
      <c r="AC146" s="22">
        <f t="shared" si="111"/>
        <v>7.5109630754960181E-17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293.33333333333979</v>
      </c>
      <c r="S147" s="59">
        <f ca="1">AVERAGE(OFFSET($R$3,0,0,'Données projet'!$E$9+1,1))-AVERAGE(OFFSET($H$3,0,0,'Données projet'!$E$9+1,1))</f>
        <v>344.4940855044307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5.311052923925001E-17</v>
      </c>
      <c r="AC147" s="22">
        <f t="shared" si="111"/>
        <v>5.311052923925001E-17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293.33333333333979</v>
      </c>
      <c r="S148" s="59">
        <f ca="1">AVERAGE(OFFSET($R$3,0,0,'Données projet'!$E$9+1,1))-AVERAGE(OFFSET($H$3,0,0,'Données projet'!$E$9+1,1))</f>
        <v>344.4940855044307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3.7554815377480091E-17</v>
      </c>
      <c r="AC148" s="22">
        <f t="shared" si="111"/>
        <v>3.7554815377480091E-17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293.33333333333979</v>
      </c>
      <c r="S149" s="59">
        <f ca="1">AVERAGE(OFFSET($R$3,0,0,'Données projet'!$E$9+1,1))-AVERAGE(OFFSET($H$3,0,0,'Données projet'!$E$9+1,1))</f>
        <v>344.4940855044307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2.6555264619625005E-17</v>
      </c>
      <c r="AC149" s="22">
        <f t="shared" si="111"/>
        <v>2.6555264619625005E-17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293.33333333333979</v>
      </c>
      <c r="S150" s="59">
        <f ca="1">AVERAGE(OFFSET($R$3,0,0,'Données projet'!$E$9+1,1))-AVERAGE(OFFSET($H$3,0,0,'Données projet'!$E$9+1,1))</f>
        <v>344.4940855044307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1.8777407688740045E-17</v>
      </c>
      <c r="AC150" s="22">
        <f t="shared" si="111"/>
        <v>1.8777407688740045E-17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293.33333333333979</v>
      </c>
      <c r="S151" s="59">
        <f ca="1">AVERAGE(OFFSET($R$3,0,0,'Données projet'!$E$9+1,1))-AVERAGE(OFFSET($H$3,0,0,'Données projet'!$E$9+1,1))</f>
        <v>344.4940855044307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1.3277632309812503E-17</v>
      </c>
      <c r="AC151" s="22">
        <f t="shared" si="111"/>
        <v>1.3277632309812503E-17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293.33333333333979</v>
      </c>
      <c r="S152" s="59">
        <f ca="1">AVERAGE(OFFSET($R$3,0,0,'Données projet'!$E$9+1,1))-AVERAGE(OFFSET($H$3,0,0,'Données projet'!$E$9+1,1))</f>
        <v>344.4940855044307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9.3887038443700227E-18</v>
      </c>
      <c r="AC152" s="22">
        <f t="shared" si="111"/>
        <v>9.3887038443700227E-18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293.33333333333979</v>
      </c>
      <c r="S153" s="59">
        <f ca="1">AVERAGE(OFFSET($R$3,0,0,'Données projet'!$E$9+1,1))-AVERAGE(OFFSET($H$3,0,0,'Données projet'!$E$9+1,1))</f>
        <v>344.4940855044307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6.6388161549062513E-18</v>
      </c>
      <c r="AC153" s="22">
        <f t="shared" si="111"/>
        <v>6.6388161549062513E-18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293.33333333333979</v>
      </c>
      <c r="S154" s="59">
        <f ca="1">AVERAGE(OFFSET($R$3,0,0,'Données projet'!$E$9+1,1))-AVERAGE(OFFSET($H$3,0,0,'Données projet'!$E$9+1,1))</f>
        <v>344.4940855044307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4.6943519221850113E-18</v>
      </c>
      <c r="AC154" s="22">
        <f t="shared" ref="AC154:AC203" si="163">SUM(Z154:AB154)</f>
        <v>4.6943519221850113E-18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293.33333333333979</v>
      </c>
      <c r="S155" s="59">
        <f ca="1">AVERAGE(OFFSET($R$3,0,0,'Données projet'!$E$9+1,1))-AVERAGE(OFFSET($H$3,0,0,'Données projet'!$E$9+1,1))</f>
        <v>344.4940855044307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3.3194080774531256E-18</v>
      </c>
      <c r="AC155" s="22">
        <f t="shared" si="163"/>
        <v>3.3194080774531256E-18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293.33333333333979</v>
      </c>
      <c r="S156" s="59">
        <f ca="1">AVERAGE(OFFSET($R$3,0,0,'Données projet'!$E$9+1,1))-AVERAGE(OFFSET($H$3,0,0,'Données projet'!$E$9+1,1))</f>
        <v>344.4940855044307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2.3471759610925057E-18</v>
      </c>
      <c r="AC156" s="22">
        <f t="shared" si="163"/>
        <v>2.3471759610925057E-18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293.33333333333979</v>
      </c>
      <c r="S157" s="59">
        <f ca="1">AVERAGE(OFFSET($R$3,0,0,'Données projet'!$E$9+1,1))-AVERAGE(OFFSET($H$3,0,0,'Données projet'!$E$9+1,1))</f>
        <v>344.4940855044307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1.6597040387265628E-18</v>
      </c>
      <c r="AC157" s="22">
        <f t="shared" si="163"/>
        <v>1.6597040387265628E-18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293.33333333333979</v>
      </c>
      <c r="S158" s="59">
        <f ca="1">AVERAGE(OFFSET($R$3,0,0,'Données projet'!$E$9+1,1))-AVERAGE(OFFSET($H$3,0,0,'Données projet'!$E$9+1,1))</f>
        <v>344.4940855044307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1.1735879805462528E-18</v>
      </c>
      <c r="AC158" s="22">
        <f t="shared" si="163"/>
        <v>1.1735879805462528E-18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293.33333333333979</v>
      </c>
      <c r="S159" s="59">
        <f ca="1">AVERAGE(OFFSET($R$3,0,0,'Données projet'!$E$9+1,1))-AVERAGE(OFFSET($H$3,0,0,'Données projet'!$E$9+1,1))</f>
        <v>344.4940855044307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8.2985201936328141E-19</v>
      </c>
      <c r="AC159" s="22">
        <f t="shared" si="163"/>
        <v>8.2985201936328141E-19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293.33333333333979</v>
      </c>
      <c r="S160" s="59">
        <f ca="1">AVERAGE(OFFSET($R$3,0,0,'Données projet'!$E$9+1,1))-AVERAGE(OFFSET($H$3,0,0,'Données projet'!$E$9+1,1))</f>
        <v>344.4940855044307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5.8679399027312642E-19</v>
      </c>
      <c r="AC160" s="22">
        <f t="shared" si="163"/>
        <v>5.8679399027312642E-19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293.33333333333979</v>
      </c>
      <c r="S161" s="59">
        <f ca="1">AVERAGE(OFFSET($R$3,0,0,'Données projet'!$E$9+1,1))-AVERAGE(OFFSET($H$3,0,0,'Données projet'!$E$9+1,1))</f>
        <v>344.4940855044307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4.149260096816407E-19</v>
      </c>
      <c r="AC161" s="22">
        <f t="shared" si="163"/>
        <v>4.149260096816407E-19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293.33333333333979</v>
      </c>
      <c r="S162" s="59">
        <f ca="1">AVERAGE(OFFSET($R$3,0,0,'Données projet'!$E$9+1,1))-AVERAGE(OFFSET($H$3,0,0,'Données projet'!$E$9+1,1))</f>
        <v>344.4940855044307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2.9339699513656321E-19</v>
      </c>
      <c r="AC162" s="22">
        <f t="shared" si="163"/>
        <v>2.9339699513656321E-19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293.33333333333979</v>
      </c>
      <c r="S163" s="59">
        <f ca="1">AVERAGE(OFFSET($R$3,0,0,'Données projet'!$E$9+1,1))-AVERAGE(OFFSET($H$3,0,0,'Données projet'!$E$9+1,1))</f>
        <v>344.4940855044307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2.0746300484082035E-19</v>
      </c>
      <c r="AC163" s="22">
        <f t="shared" si="163"/>
        <v>2.0746300484082035E-19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293.33333333333979</v>
      </c>
      <c r="S164" s="59">
        <f ca="1">AVERAGE(OFFSET($R$3,0,0,'Données projet'!$E$9+1,1))-AVERAGE(OFFSET($H$3,0,0,'Données projet'!$E$9+1,1))</f>
        <v>344.4940855044307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1.466984975682816E-19</v>
      </c>
      <c r="AC164" s="22">
        <f t="shared" si="163"/>
        <v>1.466984975682816E-19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293.33333333333979</v>
      </c>
      <c r="S165" s="59">
        <f ca="1">AVERAGE(OFFSET($R$3,0,0,'Données projet'!$E$9+1,1))-AVERAGE(OFFSET($H$3,0,0,'Données projet'!$E$9+1,1))</f>
        <v>344.4940855044307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1.0373150242041018E-19</v>
      </c>
      <c r="AC165" s="22">
        <f t="shared" si="163"/>
        <v>1.0373150242041018E-19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293.33333333333979</v>
      </c>
      <c r="S166" s="59">
        <f ca="1">AVERAGE(OFFSET($R$3,0,0,'Données projet'!$E$9+1,1))-AVERAGE(OFFSET($H$3,0,0,'Données projet'!$E$9+1,1))</f>
        <v>344.4940855044307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7.3349248784140802E-20</v>
      </c>
      <c r="AC166" s="22">
        <f t="shared" si="163"/>
        <v>7.3349248784140802E-20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293.33333333333979</v>
      </c>
      <c r="S167" s="59">
        <f ca="1">AVERAGE(OFFSET($R$3,0,0,'Données projet'!$E$9+1,1))-AVERAGE(OFFSET($H$3,0,0,'Données projet'!$E$9+1,1))</f>
        <v>344.4940855044307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5.1865751210205088E-20</v>
      </c>
      <c r="AC167" s="22">
        <f t="shared" si="163"/>
        <v>5.1865751210205088E-20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293.33333333333979</v>
      </c>
      <c r="S168" s="59">
        <f ca="1">AVERAGE(OFFSET($R$3,0,0,'Données projet'!$E$9+1,1))-AVERAGE(OFFSET($H$3,0,0,'Données projet'!$E$9+1,1))</f>
        <v>344.4940855044307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3.6674624392070401E-20</v>
      </c>
      <c r="AC168" s="22">
        <f t="shared" si="163"/>
        <v>3.6674624392070401E-20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293.33333333333979</v>
      </c>
      <c r="S169" s="59">
        <f ca="1">AVERAGE(OFFSET($R$3,0,0,'Données projet'!$E$9+1,1))-AVERAGE(OFFSET($H$3,0,0,'Données projet'!$E$9+1,1))</f>
        <v>344.4940855044307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2.5932875605102544E-20</v>
      </c>
      <c r="AC169" s="22">
        <f t="shared" si="163"/>
        <v>2.5932875605102544E-20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293.33333333333979</v>
      </c>
      <c r="S170" s="59">
        <f ca="1">AVERAGE(OFFSET($R$3,0,0,'Données projet'!$E$9+1,1))-AVERAGE(OFFSET($H$3,0,0,'Données projet'!$E$9+1,1))</f>
        <v>344.4940855044307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1.8337312196035201E-20</v>
      </c>
      <c r="AC170" s="22">
        <f t="shared" si="163"/>
        <v>1.8337312196035201E-20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293.33333333333979</v>
      </c>
      <c r="S171" s="59">
        <f ca="1">AVERAGE(OFFSET($R$3,0,0,'Données projet'!$E$9+1,1))-AVERAGE(OFFSET($H$3,0,0,'Données projet'!$E$9+1,1))</f>
        <v>344.4940855044307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1.2966437802551272E-20</v>
      </c>
      <c r="AC171" s="22">
        <f t="shared" si="163"/>
        <v>1.2966437802551272E-20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293.33333333333979</v>
      </c>
      <c r="S172" s="59">
        <f ca="1">AVERAGE(OFFSET($R$3,0,0,'Données projet'!$E$9+1,1))-AVERAGE(OFFSET($H$3,0,0,'Données projet'!$E$9+1,1))</f>
        <v>344.4940855044307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9.1686560980176003E-21</v>
      </c>
      <c r="AC172" s="22">
        <f t="shared" si="163"/>
        <v>9.1686560980176003E-21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293.33333333333979</v>
      </c>
      <c r="S173" s="59">
        <f ca="1">AVERAGE(OFFSET($R$3,0,0,'Données projet'!$E$9+1,1))-AVERAGE(OFFSET($H$3,0,0,'Données projet'!$E$9+1,1))</f>
        <v>344.4940855044307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6.483218901275636E-21</v>
      </c>
      <c r="AC173" s="22">
        <f t="shared" si="163"/>
        <v>6.483218901275636E-21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293.33333333333979</v>
      </c>
      <c r="S174" s="59">
        <f ca="1">AVERAGE(OFFSET($R$3,0,0,'Données projet'!$E$9+1,1))-AVERAGE(OFFSET($H$3,0,0,'Données projet'!$E$9+1,1))</f>
        <v>344.4940855044307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4.5843280490088001E-21</v>
      </c>
      <c r="AC174" s="22">
        <f t="shared" si="163"/>
        <v>4.5843280490088001E-21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293.33333333333979</v>
      </c>
      <c r="S175" s="59">
        <f ca="1">AVERAGE(OFFSET($R$3,0,0,'Données projet'!$E$9+1,1))-AVERAGE(OFFSET($H$3,0,0,'Données projet'!$E$9+1,1))</f>
        <v>344.4940855044307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3.241609450637818E-21</v>
      </c>
      <c r="AC175" s="22">
        <f t="shared" si="163"/>
        <v>3.241609450637818E-21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293.33333333333979</v>
      </c>
      <c r="S176" s="59">
        <f ca="1">AVERAGE(OFFSET($R$3,0,0,'Données projet'!$E$9+1,1))-AVERAGE(OFFSET($H$3,0,0,'Données projet'!$E$9+1,1))</f>
        <v>344.4940855044307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2.2921640245044001E-21</v>
      </c>
      <c r="AC176" s="22">
        <f t="shared" si="163"/>
        <v>2.2921640245044001E-21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293.33333333333979</v>
      </c>
      <c r="S177" s="59">
        <f ca="1">AVERAGE(OFFSET($R$3,0,0,'Données projet'!$E$9+1,1))-AVERAGE(OFFSET($H$3,0,0,'Données projet'!$E$9+1,1))</f>
        <v>344.4940855044307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1.620804725318909E-21</v>
      </c>
      <c r="AC177" s="22">
        <f t="shared" si="163"/>
        <v>1.620804725318909E-21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293.33333333333979</v>
      </c>
      <c r="S178" s="59">
        <f ca="1">AVERAGE(OFFSET($R$3,0,0,'Données projet'!$E$9+1,1))-AVERAGE(OFFSET($H$3,0,0,'Données projet'!$E$9+1,1))</f>
        <v>344.4940855044307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1.1460820122522E-21</v>
      </c>
      <c r="AC178" s="22">
        <f t="shared" si="163"/>
        <v>1.1460820122522E-21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293.33333333333979</v>
      </c>
      <c r="S179" s="59">
        <f ca="1">AVERAGE(OFFSET($R$3,0,0,'Données projet'!$E$9+1,1))-AVERAGE(OFFSET($H$3,0,0,'Données projet'!$E$9+1,1))</f>
        <v>344.4940855044307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8.104023626594545E-22</v>
      </c>
      <c r="AC179" s="22">
        <f t="shared" si="163"/>
        <v>8.104023626594545E-22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293.33333333333979</v>
      </c>
      <c r="S180" s="59">
        <f ca="1">AVERAGE(OFFSET($R$3,0,0,'Données projet'!$E$9+1,1))-AVERAGE(OFFSET($H$3,0,0,'Données projet'!$E$9+1,1))</f>
        <v>344.4940855044307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5.7304100612610002E-22</v>
      </c>
      <c r="AC180" s="22">
        <f t="shared" si="163"/>
        <v>5.7304100612610002E-22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293.33333333333979</v>
      </c>
      <c r="S181" s="59">
        <f ca="1">AVERAGE(OFFSET($R$3,0,0,'Données projet'!$E$9+1,1))-AVERAGE(OFFSET($H$3,0,0,'Données projet'!$E$9+1,1))</f>
        <v>344.4940855044307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4.0520118132972725E-22</v>
      </c>
      <c r="AC181" s="22">
        <f t="shared" si="163"/>
        <v>4.0520118132972725E-22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293.33333333333979</v>
      </c>
      <c r="S182" s="59">
        <f ca="1">AVERAGE(OFFSET($R$3,0,0,'Données projet'!$E$9+1,1))-AVERAGE(OFFSET($H$3,0,0,'Données projet'!$E$9+1,1))</f>
        <v>344.4940855044307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2.8652050306305001E-22</v>
      </c>
      <c r="AC182" s="22">
        <f t="shared" si="163"/>
        <v>2.8652050306305001E-22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293.33333333333979</v>
      </c>
      <c r="S183" s="59">
        <f ca="1">AVERAGE(OFFSET($R$3,0,0,'Données projet'!$E$9+1,1))-AVERAGE(OFFSET($H$3,0,0,'Données projet'!$E$9+1,1))</f>
        <v>344.4940855044307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2.0260059066486362E-22</v>
      </c>
      <c r="AC183" s="22">
        <f t="shared" si="163"/>
        <v>2.0260059066486362E-22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293.33333333333979</v>
      </c>
      <c r="S184" s="59">
        <f ca="1">AVERAGE(OFFSET($R$3,0,0,'Données projet'!$E$9+1,1))-AVERAGE(OFFSET($H$3,0,0,'Données projet'!$E$9+1,1))</f>
        <v>344.4940855044307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1.43260251531525E-22</v>
      </c>
      <c r="AC184" s="22">
        <f t="shared" si="163"/>
        <v>1.43260251531525E-22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293.33333333333979</v>
      </c>
      <c r="S185" s="59">
        <f ca="1">AVERAGE(OFFSET($R$3,0,0,'Données projet'!$E$9+1,1))-AVERAGE(OFFSET($H$3,0,0,'Données projet'!$E$9+1,1))</f>
        <v>344.4940855044307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1.0130029533243181E-22</v>
      </c>
      <c r="AC185" s="22">
        <f t="shared" si="163"/>
        <v>1.0130029533243181E-22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293.33333333333979</v>
      </c>
      <c r="S186" s="59">
        <f ca="1">AVERAGE(OFFSET($R$3,0,0,'Données projet'!$E$9+1,1))-AVERAGE(OFFSET($H$3,0,0,'Données projet'!$E$9+1,1))</f>
        <v>344.4940855044307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7.1630125765762502E-23</v>
      </c>
      <c r="AC186" s="22">
        <f t="shared" si="163"/>
        <v>7.1630125765762502E-23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293.33333333333979</v>
      </c>
      <c r="S187" s="59">
        <f ca="1">AVERAGE(OFFSET($R$3,0,0,'Données projet'!$E$9+1,1))-AVERAGE(OFFSET($H$3,0,0,'Données projet'!$E$9+1,1))</f>
        <v>344.4940855044307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5.0650147666215906E-23</v>
      </c>
      <c r="AC187" s="22">
        <f t="shared" si="163"/>
        <v>5.0650147666215906E-23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293.33333333333979</v>
      </c>
      <c r="S188" s="59">
        <f ca="1">AVERAGE(OFFSET($R$3,0,0,'Données projet'!$E$9+1,1))-AVERAGE(OFFSET($H$3,0,0,'Données projet'!$E$9+1,1))</f>
        <v>344.4940855044307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3.5815062882881251E-23</v>
      </c>
      <c r="AC188" s="22">
        <f t="shared" si="163"/>
        <v>3.5815062882881251E-23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293.33333333333979</v>
      </c>
      <c r="S189" s="59">
        <f ca="1">AVERAGE(OFFSET($R$3,0,0,'Données projet'!$E$9+1,1))-AVERAGE(OFFSET($H$3,0,0,'Données projet'!$E$9+1,1))</f>
        <v>344.4940855044307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2.5325073833107953E-23</v>
      </c>
      <c r="AC189" s="22">
        <f t="shared" si="163"/>
        <v>2.5325073833107953E-23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293.33333333333979</v>
      </c>
      <c r="S190" s="59">
        <f ca="1">AVERAGE(OFFSET($R$3,0,0,'Données projet'!$E$9+1,1))-AVERAGE(OFFSET($H$3,0,0,'Données projet'!$E$9+1,1))</f>
        <v>344.4940855044307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1.7907531441440626E-23</v>
      </c>
      <c r="AC190" s="22">
        <f t="shared" si="163"/>
        <v>1.7907531441440626E-23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293.33333333333979</v>
      </c>
      <c r="S191" s="59">
        <f ca="1">AVERAGE(OFFSET($R$3,0,0,'Données projet'!$E$9+1,1))-AVERAGE(OFFSET($H$3,0,0,'Données projet'!$E$9+1,1))</f>
        <v>344.4940855044307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1.2662536916553977E-23</v>
      </c>
      <c r="AC191" s="22">
        <f t="shared" si="163"/>
        <v>1.2662536916553977E-23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293.33333333333979</v>
      </c>
      <c r="S192" s="59">
        <f ca="1">AVERAGE(OFFSET($R$3,0,0,'Données projet'!$E$9+1,1))-AVERAGE(OFFSET($H$3,0,0,'Données projet'!$E$9+1,1))</f>
        <v>344.4940855044307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8.9537657207203128E-24</v>
      </c>
      <c r="AC192" s="22">
        <f t="shared" si="163"/>
        <v>8.9537657207203128E-24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293.33333333333979</v>
      </c>
      <c r="S193" s="59">
        <f ca="1">AVERAGE(OFFSET($R$3,0,0,'Données projet'!$E$9+1,1))-AVERAGE(OFFSET($H$3,0,0,'Données projet'!$E$9+1,1))</f>
        <v>344.4940855044307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6.3312684582769883E-24</v>
      </c>
      <c r="AC193" s="22">
        <f t="shared" si="163"/>
        <v>6.3312684582769883E-24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293.33333333333979</v>
      </c>
      <c r="S194" s="59">
        <f ca="1">AVERAGE(OFFSET($R$3,0,0,'Données projet'!$E$9+1,1))-AVERAGE(OFFSET($H$3,0,0,'Données projet'!$E$9+1,1))</f>
        <v>344.4940855044307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4.4768828603601564E-24</v>
      </c>
      <c r="AC194" s="22">
        <f t="shared" si="163"/>
        <v>4.4768828603601564E-24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293.33333333333979</v>
      </c>
      <c r="S195" s="59">
        <f ca="1">AVERAGE(OFFSET($R$3,0,0,'Données projet'!$E$9+1,1))-AVERAGE(OFFSET($H$3,0,0,'Données projet'!$E$9+1,1))</f>
        <v>344.4940855044307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3.1656342291384941E-24</v>
      </c>
      <c r="AC195" s="22">
        <f t="shared" si="163"/>
        <v>3.1656342291384941E-24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293.33333333333979</v>
      </c>
      <c r="S196" s="59">
        <f ca="1">AVERAGE(OFFSET($R$3,0,0,'Données projet'!$E$9+1,1))-AVERAGE(OFFSET($H$3,0,0,'Données projet'!$E$9+1,1))</f>
        <v>344.4940855044307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2.2384414301800782E-24</v>
      </c>
      <c r="AC196" s="22">
        <f t="shared" si="163"/>
        <v>2.2384414301800782E-24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293.33333333333979</v>
      </c>
      <c r="S197" s="59">
        <f ca="1">AVERAGE(OFFSET($R$3,0,0,'Données projet'!$E$9+1,1))-AVERAGE(OFFSET($H$3,0,0,'Données projet'!$E$9+1,1))</f>
        <v>344.4940855044307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1.5828171145692471E-24</v>
      </c>
      <c r="AC197" s="22">
        <f t="shared" si="163"/>
        <v>1.5828171145692471E-24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293.33333333333979</v>
      </c>
      <c r="S198" s="59">
        <f ca="1">AVERAGE(OFFSET($R$3,0,0,'Données projet'!$E$9+1,1))-AVERAGE(OFFSET($H$3,0,0,'Données projet'!$E$9+1,1))</f>
        <v>344.4940855044307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1.1192207150900391E-24</v>
      </c>
      <c r="AC198" s="22">
        <f t="shared" si="163"/>
        <v>1.1192207150900391E-24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293.33333333333979</v>
      </c>
      <c r="S199" s="59">
        <f ca="1">AVERAGE(OFFSET($R$3,0,0,'Données projet'!$E$9+1,1))-AVERAGE(OFFSET($H$3,0,0,'Données projet'!$E$9+1,1))</f>
        <v>344.4940855044307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7.9140855728462353E-25</v>
      </c>
      <c r="AC199" s="22">
        <f t="shared" si="163"/>
        <v>7.9140855728462353E-25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293.33333333333979</v>
      </c>
      <c r="S200" s="59">
        <f ca="1">AVERAGE(OFFSET($R$3,0,0,'Données projet'!$E$9+1,1))-AVERAGE(OFFSET($H$3,0,0,'Données projet'!$E$9+1,1))</f>
        <v>344.4940855044307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5.5961035754501955E-25</v>
      </c>
      <c r="AC200" s="22">
        <f t="shared" si="163"/>
        <v>5.5961035754501955E-25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293.33333333333979</v>
      </c>
      <c r="S201" s="59">
        <f ca="1">AVERAGE(OFFSET($R$3,0,0,'Données projet'!$E$9+1,1))-AVERAGE(OFFSET($H$3,0,0,'Données projet'!$E$9+1,1))</f>
        <v>344.4940855044307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3.9570427864231177E-25</v>
      </c>
      <c r="AC201" s="22">
        <f t="shared" si="163"/>
        <v>3.9570427864231177E-25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293.33333333333979</v>
      </c>
      <c r="S202" s="59">
        <f ca="1">AVERAGE(OFFSET($R$3,0,0,'Données projet'!$E$9+1,1))-AVERAGE(OFFSET($H$3,0,0,'Données projet'!$E$9+1,1))</f>
        <v>344.4940855044307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2.7980517877250977E-25</v>
      </c>
      <c r="AC202" s="22">
        <f t="shared" si="163"/>
        <v>2.7980517877250977E-25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293.33333333333979</v>
      </c>
      <c r="S203" s="59">
        <f ca="1">AVERAGE(OFFSET($R$3,0,0,'Données projet'!$E$9+1,1))-AVERAGE(OFFSET($H$3,0,0,'Données projet'!$E$9+1,1))</f>
        <v>344.4940855044307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1.9785213932115588E-25</v>
      </c>
      <c r="AC203" s="22">
        <f t="shared" si="163"/>
        <v>1.9785213932115588E-25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P22" sqref="P2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2.9</v>
      </c>
      <c r="C6" s="147">
        <f ca="1">IF(OR('Données projet'!B9="",'Données projet'!C9="",'Données projet'!C9=0%),0,Calculateur!S3)</f>
        <v>344.4940855044307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670.97182835535989</v>
      </c>
      <c r="G6" s="147">
        <f ca="1">F6*(100%-'Données projet'!$C$24)*(100%-'Données projet'!$C$25)*(100%-'Données projet'!$C$26)*(100%-'Données projet'!$C$27)</f>
        <v>603.87464551982396</v>
      </c>
      <c r="H6" s="148">
        <f>IF(OR('Données projet'!B9="",'Données projet'!C9="",'Données projet'!C9=0%),0,AVERAGE(Calculateur!$AC$3:$AC$33)*B6)</f>
        <v>1.4343153169075478</v>
      </c>
      <c r="I6" s="149">
        <f>H6*(100%-'Données projet'!$C$24)*(100%-'Données projet'!$C$25)*(100%-'Données projet'!$C$26)*(100%-'Données projet'!$C$27)</f>
        <v>1.2908837852167929</v>
      </c>
      <c r="J6" s="150">
        <f>IF(OR('Données projet'!B9="",'Données projet'!C9="",'Données projet'!C9=0%),0,SUM(Calculateur!$V$3:$V$33)*VLOOKUP('Données projet'!$B$9,Paramètres!$A$1:$I$89,9,0)*B6)</f>
        <v>21.024999999999999</v>
      </c>
      <c r="K6" s="151">
        <f>J6*(100%-'Données projet'!$C$24)*(100%-'Données projet'!$C$25)*(100%-'Données projet'!$C$26)*(100%-'Données projet'!$C$27)</f>
        <v>18.922499999999999</v>
      </c>
      <c r="L6" s="152">
        <f ca="1">G6+I6+K6</f>
        <v>624.08802930504078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670.97182835535989</v>
      </c>
      <c r="G16" s="166">
        <f t="shared" ca="1" si="3"/>
        <v>603.87464551982396</v>
      </c>
      <c r="H16" s="167">
        <f t="shared" si="3"/>
        <v>1.4343153169075478</v>
      </c>
      <c r="I16" s="167">
        <f t="shared" si="3"/>
        <v>1.2908837852167929</v>
      </c>
      <c r="J16" s="168">
        <f t="shared" si="3"/>
        <v>21.024999999999999</v>
      </c>
      <c r="K16" s="168">
        <f t="shared" si="3"/>
        <v>18.922499999999999</v>
      </c>
      <c r="L16" s="169">
        <f t="shared" ca="1" si="3"/>
        <v>624.08802930504078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80" zoomScaleNormal="80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78">
        <f>'Données projet'!D9</f>
        <v>2.9</v>
      </c>
      <c r="V10" s="177">
        <f>U10*T10</f>
        <v>2972.9249054129978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2660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2660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2660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2</v>
      </c>
      <c r="D23" s="182">
        <f>B23*C23</f>
        <v>16</v>
      </c>
      <c r="E23" s="193"/>
      <c r="F23" s="230"/>
      <c r="H23" s="190">
        <v>4</v>
      </c>
      <c r="I23" s="191">
        <v>2660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-30891.355701114247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3</v>
      </c>
      <c r="D24" s="182">
        <f t="shared" ref="D24:D42" si="2">B24*C24</f>
        <v>63</v>
      </c>
      <c r="E24" s="193"/>
      <c r="F24" s="233"/>
      <c r="H24" s="190">
        <v>5</v>
      </c>
      <c r="I24" s="191">
        <v>2660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6</v>
      </c>
      <c r="D25" s="182">
        <f t="shared" si="2"/>
        <v>252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-30891.355701114247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303</v>
      </c>
      <c r="C31" s="193">
        <v>130</v>
      </c>
      <c r="D31" s="182">
        <f t="shared" si="2"/>
        <v>39390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2025-02-05T13:25:28Z</dcterms:modified>
</cp:coreProperties>
</file>