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_Dossiers clos\Collectif n°3\4_Dossier Verger Christian Sommard\"/>
    </mc:Choice>
  </mc:AlternateContent>
  <xr:revisionPtr revIDLastSave="0" documentId="13_ncr:1_{750D7CBA-298E-40EF-93F0-D3EDC115EBF8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F73" i="5"/>
  <c r="F76" i="5" s="1"/>
  <c r="F87" i="5" s="1"/>
  <c r="F46" i="5"/>
  <c r="F49" i="5" s="1"/>
  <c r="F60" i="5" s="1"/>
  <c r="L127" i="5"/>
  <c r="L130" i="5" s="1"/>
  <c r="L141" i="5" s="1"/>
  <c r="G73" i="5"/>
  <c r="G76" i="5" s="1"/>
  <c r="G87" i="5" s="1"/>
  <c r="K73" i="5"/>
  <c r="K76" i="5" s="1"/>
  <c r="K87" i="5" s="1"/>
  <c r="C46" i="5"/>
  <c r="C49" i="5" s="1"/>
  <c r="C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D127" i="5"/>
  <c r="D130" i="5" s="1"/>
  <c r="D141" i="5" s="1"/>
  <c r="I100" i="5"/>
  <c r="I103" i="5" s="1"/>
  <c r="I114" i="5" s="1"/>
  <c r="K46" i="5"/>
  <c r="K49" i="5" s="1"/>
  <c r="K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J73" i="5"/>
  <c r="J76" i="5" s="1"/>
  <c r="J87" i="5" s="1"/>
  <c r="J46" i="5"/>
  <c r="J49" i="5" s="1"/>
  <c r="J60" i="5" s="1"/>
  <c r="H127" i="5"/>
  <c r="H130" i="5" s="1"/>
  <c r="H141" i="5" s="1"/>
  <c r="C127" i="5"/>
  <c r="C130" i="5" s="1"/>
  <c r="C141" i="5" s="1"/>
  <c r="E100" i="5"/>
  <c r="E103" i="5" s="1"/>
  <c r="E114" i="5" s="1"/>
  <c r="G46" i="5"/>
  <c r="G49" i="5" s="1"/>
  <c r="G60" i="5" s="1"/>
  <c r="E19" i="5"/>
  <c r="E22" i="5" s="1"/>
  <c r="E33" i="5" s="1"/>
  <c r="I19" i="5"/>
  <c r="I22" i="5" s="1"/>
  <c r="I33" i="5" s="1"/>
  <c r="D19" i="5"/>
  <c r="D22" i="5" s="1"/>
  <c r="D33" i="5" s="1"/>
  <c r="H19" i="5"/>
  <c r="H22" i="5" s="1"/>
  <c r="H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<sst xmlns="http://schemas.openxmlformats.org/spreadsheetml/2006/main" count="885" uniqueCount="347">
  <si>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</si>
  <si>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</si>
  <si>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</si>
  <si>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</si>
  <si>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</si>
  <si>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</si>
  <si>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</si>
  <si>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</si>
  <si>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</si>
  <si>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</si>
  <si>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</si>
  <si>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</si>
  <si>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</si>
  <si>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</si>
  <si>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</si>
  <si>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</si>
  <si>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</si>
  <si>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</si>
  <si>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</si>
  <si>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</si>
  <si>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</si>
  <si>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</si>
  <si>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</si>
  <si>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</si>
  <si>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</si>
  <si>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</si>
  <si>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</si>
  <si>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</si>
  <si>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</si>
  <si>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</si>
  <si>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</si>
  <si>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</si>
  <si>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</si>
  <si>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</si>
  <si>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</si>
  <si>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</si>
  <si>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</si>
  <si>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</si>
  <si>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</si>
  <si>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</si>
  <si>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</si>
  <si>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</si>
  <si>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</si>
  <si>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</si>
  <si>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</si>
  <si>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</si>
  <si>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</si>
  <si>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</si>
  <si>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</si>
  <si>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</si>
  <si>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</si>
  <si>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</si>
  <si>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</si>
  <si>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</si>
  <si>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</si>
  <si>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</si>
  <si>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</si>
  <si>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</si>
  <si>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</si>
  <si>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</si>
  <si>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</si>
  <si>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</si>
  <si>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</si>
  <si>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</si>
  <si>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</si>
  <si>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</si>
  <si>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</si>
  <si>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</si>
  <si>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</si>
  <si>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</si>
  <si>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</si>
  <si>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</si>
  <si>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</si>
  <si>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</si>
  <si>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</si>
  <si>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</si>
  <si>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</si>
  <si>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</si>
  <si>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</si>
  <si>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</si>
  <si>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</si>
  <si>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</si>
  <si>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</si>
  <si>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</si>
  <si>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</si>
  <si>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</si>
  <si>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</si>
  <si>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</si>
  <si>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</si>
  <si>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</si>
  <si>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</si>
  <si>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</si>
  <si>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</si>
  <si>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</si>
  <si>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</si>
  <si>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</si>
  <si>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</si>
  <si>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</si>
  <si>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</si>
  <si>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</si>
  <si>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</si>
  <si>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</si>
  <si>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</si>
  <si>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</si>
  <si>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</si>
  <si>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</si>
  <si>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</si>
  <si>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</si>
  <si>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</si>
  <si>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</si>
  <si>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</si>
  <si>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</si>
  <si>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</si>
  <si>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</si>
  <si>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</si>
  <si>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</si>
  <si>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</si>
  <si>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</si>
  <si>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</si>
  <si>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</si>
  <si>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</si>
  <si>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</si>
  <si>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</si>
  <si>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</si>
  <si>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</si>
  <si>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</si>
  <si>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</si>
  <si>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</si>
  <si>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</si>
  <si>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</si>
  <si>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</si>
  <si>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</si>
  <si>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</si>
  <si>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</si>
  <si>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</si>
  <si>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</si>
  <si>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</si>
  <si>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</si>
  <si>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</si>
  <si>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</si>
  <si>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</si>
  <si>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</si>
  <si>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</si>
  <si>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</si>
  <si>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</si>
  <si>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</si>
  <si>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</si>
  <si>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</si>
  <si>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</si>
  <si>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</si>
  <si>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</si>
  <si>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</si>
  <si>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</si>
  <si>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</si>
  <si>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</si>
  <si>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</si>
  <si>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</si>
  <si>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</si>
  <si>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</si>
  <si>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</si>
  <si>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</si>
  <si>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</si>
  <si>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</si>
  <si>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</si>
  <si>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</si>
  <si>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</si>
  <si>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</si>
  <si>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</si>
  <si>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</si>
  <si>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</si>
  <si>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</si>
  <si>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</si>
  <si>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</si>
  <si>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</si>
  <si>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</si>
  <si>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</si>
  <si>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</si>
  <si>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</si>
  <si>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</si>
  <si>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</si>
  <si>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</si>
  <si>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</si>
  <si>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</si>
  <si>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</si>
  <si>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</si>
  <si>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</si>
  <si>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</si>
  <si>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</si>
  <si>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</si>
  <si>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</si>
  <si>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</si>
  <si>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</si>
  <si>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</si>
  <si>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</si>
  <si>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</si>
  <si>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</si>
  <si>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</si>
  <si>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</si>
  <si>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</si>
  <si>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</si>
  <si>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</si>
  <si>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</si>
  <si>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</si>
  <si>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</si>
  <si>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</si>
  <si>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</si>
  <si>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</si>
  <si>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</si>
  <si>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</si>
  <si>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</si>
  <si>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</si>
  <si>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</si>
  <si>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</si>
  <si>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</si>
  <si>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</si>
  <si>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</si>
  <si>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</si>
  <si>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</si>
  <si>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</si>
  <si>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</si>
  <si>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</si>
  <si>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</si>
  <si>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</si>
  <si>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</si>
  <si>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</si>
  <si>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</si>
  <si>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</si>
  <si>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</si>
  <si>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</si>
  <si>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</si>
  <si>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</si>
  <si>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</si>
  <si>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</si>
  <si>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</si>
  <si>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</si>
  <si>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</si>
  <si>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</si>
  <si>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</si>
  <si>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</si>
  <si>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</si>
  <si>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</si>
  <si>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</si>
  <si>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</si>
  <si>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</si>
  <si>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</si>
  <si>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</si>
  <si>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</si>
  <si>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</si>
  <si>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</si>
  <si>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</si>
  <si>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</si>
  <si>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</si>
  <si>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</si>
  <si>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</si>
  <si>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</si>
  <si>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</si>
  <si>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</si>
  <si>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</si>
  <si>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</si>
  <si>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</si>
  <si>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</si>
  <si>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</si>
  <si>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</si>
  <si>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</si>
  <si>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</si>
  <si>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</si>
  <si>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</si>
  <si>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</si>
  <si>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</si>
  <si>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</si>
  <si>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</si>
  <si>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</si>
  <si>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</si>
  <si>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</si>
  <si>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</si>
  <si>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</si>
  <si>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</si>
  <si>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</si>
  <si>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</si>
  <si>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</si>
  <si>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</si>
  <si>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</si>
  <si>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</si>
  <si>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</si>
  <si>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</si>
  <si>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</si>
  <si>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</si>
  <si>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</si>
  <si>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</si>
  <si>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</si>
  <si>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</si>
  <si>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</si>
  <si>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</si>
  <si>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</si>
  <si>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</si>
  <si>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</si>
  <si>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</si>
  <si>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</si>
  <si>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</si>
  <si>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</si>
  <si>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</si>
  <si>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</si>
  <si>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</si>
  <si>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</si>
  <si>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</si>
  <si>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</si>
  <si>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</si>
  <si>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</si>
  <si>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</si>
  <si>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</si>
  <si>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</si>
  <si>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</si>
  <si>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</si>
  <si>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</si>
  <si>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</si>
  <si>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</si>
  <si>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</si>
  <si>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</si>
  <si>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</si>
  <si>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</si>
  <si>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</si>
  <si>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</si>
  <si>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</si>
  <si>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</si>
  <si>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</si>
  <si>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</si>
  <si>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</si>
  <si>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</si>
  <si>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</si>
  <si>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</si>
  <si>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</si>
  <si>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</si>
  <si>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</si>
  <si>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</si>
  <si>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</si>
  <si>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</si>
  <si>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</si>
  <si>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</si>
  <si>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</si>
  <si>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</si>
  <si>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</si>
  <si>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</si>
  <si>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</si>
  <si>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</si>
  <si>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</si>
  <si>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</si>
  <si>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Le Touvet 38660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</si>
</sst>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topLeftCell="A19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19" zoomScaleNormal="100" workbookViewId="0">
      <selection activeCell="D21" sqref="D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3.19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3.19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45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185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1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109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106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106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3.19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Noyer - Plein vent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56.144000000000005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56.144000000000005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130.83557142857146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130.83557142857146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186.97957142857146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186.97957142857146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2.7097727270336001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2.7097727270336001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-43.22087499618592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-43.22087499618592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96" zoomScaleNormal="100" workbookViewId="0">
      <selection activeCell="C109" sqref="C109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2.7097727270336001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2.7097727270336001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18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18</v>
      </c>
    </row>
    <row r="8" spans="1:15" x14ac:dyDescent="0.3">
      <c r="B8" s="7" t="s">
        <v>317</v>
      </c>
      <c r="C8" s="80">
        <v>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>
        <v>0</v>
      </c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0.28800000000000003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0.28800000000000003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1.9800000000000002E-2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1.9800000000000002E-2</v>
      </c>
    </row>
    <row r="12" spans="1:15" x14ac:dyDescent="0.3">
      <c r="B12" s="19" t="s">
        <v>334</v>
      </c>
      <c r="C12" s="39">
        <f>(C7+C8+C9)*'(ne pas modifier) BDD_REF'!$B$221*'(ne pas modifier) BDD_REF'!$B$209</f>
        <v>4.752E-2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4.752E-2</v>
      </c>
    </row>
    <row r="13" spans="1:15" x14ac:dyDescent="0.3">
      <c r="B13" s="7" t="s">
        <v>319</v>
      </c>
      <c r="C13" s="80">
        <v>0</v>
      </c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210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210</v>
      </c>
    </row>
    <row r="15" spans="1:15" x14ac:dyDescent="0.3">
      <c r="B15" s="7" t="s">
        <v>321</v>
      </c>
      <c r="C15" s="80">
        <v>0</v>
      </c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0.64490999999999998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0.64490999999999998</v>
      </c>
    </row>
    <row r="20" spans="1:108" x14ac:dyDescent="0.3">
      <c r="B20" s="7" t="s">
        <v>325</v>
      </c>
      <c r="C20" s="80">
        <v>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185</v>
      </c>
      <c r="C21" s="39">
        <f>(C20*'(ne pas modifier) BDD_REF'!$B$210)/1000</f>
        <v>0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186</v>
      </c>
      <c r="C22" s="81">
        <f>C19+C21</f>
        <v>0.64490999999999998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0.64490999999999998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46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46</v>
      </c>
    </row>
    <row r="24" spans="1:108" x14ac:dyDescent="0.3">
      <c r="B24" s="7" t="s">
        <v>327</v>
      </c>
      <c r="C24" s="80"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0.14787999999999998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0.14787999999999998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0.06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0.06</v>
      </c>
    </row>
    <row r="29" spans="1:108" x14ac:dyDescent="0.3">
      <c r="B29" s="7" t="s">
        <v>330</v>
      </c>
      <c r="C29" s="80">
        <v>0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>
        <v>0</v>
      </c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5.3909999999999993E-4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5.3909999999999993E-4</v>
      </c>
    </row>
    <row r="32" spans="1:108" s="16" customFormat="1" x14ac:dyDescent="0.3">
      <c r="A32" s="18"/>
      <c r="B32" s="19" t="s">
        <v>187</v>
      </c>
      <c r="C32" s="81">
        <f>C25+C26+C31</f>
        <v>0.14841909999999997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0.14841909999999997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0.94129449999999992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0.94129449999999992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24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24</v>
      </c>
    </row>
    <row r="35" spans="1:108" x14ac:dyDescent="0.3">
      <c r="B35" s="7" t="s">
        <v>317</v>
      </c>
      <c r="C35" s="80">
        <v>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>
        <v>0</v>
      </c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0.38400000000000001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0.38400000000000001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2.6400000000000003E-2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2.6400000000000003E-2</v>
      </c>
    </row>
    <row r="39" spans="1:108" x14ac:dyDescent="0.3">
      <c r="B39" s="19" t="s">
        <v>334</v>
      </c>
      <c r="C39" s="39">
        <f>(C34+C35+C36)*'(ne pas modifier) BDD_REF'!$B$221*'(ne pas modifier) BDD_REF'!$B$209</f>
        <v>6.336E-2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6.336E-2</v>
      </c>
    </row>
    <row r="40" spans="1:108" x14ac:dyDescent="0.3">
      <c r="B40" s="7" t="s">
        <v>319</v>
      </c>
      <c r="C40" s="80">
        <v>0</v>
      </c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60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60</v>
      </c>
    </row>
    <row r="42" spans="1:108" x14ac:dyDescent="0.3">
      <c r="B42" s="7" t="s">
        <v>321</v>
      </c>
      <c r="C42" s="80">
        <v>0</v>
      </c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0.18425999999999998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0.18425999999999998</v>
      </c>
    </row>
    <row r="47" spans="1:108" x14ac:dyDescent="0.3">
      <c r="B47" s="7" t="s">
        <v>325</v>
      </c>
      <c r="C47" s="80">
        <v>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185</v>
      </c>
      <c r="C48" s="39">
        <f>(C47*'(ne pas modifier) BDD_REF'!$B$210)/1000</f>
        <v>0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186</v>
      </c>
      <c r="C49" s="81">
        <f>C46+C48</f>
        <v>0.18425999999999998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0.18425999999999998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60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60</v>
      </c>
    </row>
    <row r="51" spans="1:108" x14ac:dyDescent="0.3">
      <c r="B51" s="7" t="s">
        <v>327</v>
      </c>
      <c r="C51" s="80">
        <v>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0.19524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0.19524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0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0.06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0.06</v>
      </c>
    </row>
    <row r="56" spans="1:108" x14ac:dyDescent="0.3">
      <c r="B56" s="7" t="s">
        <v>330</v>
      </c>
      <c r="C56" s="80">
        <v>0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>
        <v>0</v>
      </c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5.3909999999999993E-4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5.3909999999999993E-4</v>
      </c>
    </row>
    <row r="59" spans="1:108" s="16" customFormat="1" x14ac:dyDescent="0.3">
      <c r="A59" s="18"/>
      <c r="B59" s="19" t="s">
        <v>187</v>
      </c>
      <c r="C59" s="81">
        <f>C52+C53+C58</f>
        <v>0.19577909999999998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0.19577909999999998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0.57732629999999996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0.57732629999999996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30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30</v>
      </c>
    </row>
    <row r="62" spans="1:108" x14ac:dyDescent="0.3">
      <c r="B62" s="7" t="s">
        <v>317</v>
      </c>
      <c r="C62" s="80">
        <v>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>
        <v>0</v>
      </c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0.48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0.48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3.3000000000000002E-2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3.3000000000000002E-2</v>
      </c>
    </row>
    <row r="66" spans="1:108" x14ac:dyDescent="0.3">
      <c r="B66" s="19" t="s">
        <v>334</v>
      </c>
      <c r="C66" s="39">
        <f>(C61+C62+C63)*'(ne pas modifier) BDD_REF'!$B$221*'(ne pas modifier) BDD_REF'!$B$209</f>
        <v>7.9199999999999993E-2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7.9199999999999993E-2</v>
      </c>
    </row>
    <row r="67" spans="1:108" x14ac:dyDescent="0.3">
      <c r="B67" s="7" t="s">
        <v>319</v>
      </c>
      <c r="C67" s="80">
        <v>0</v>
      </c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60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60</v>
      </c>
    </row>
    <row r="69" spans="1:108" x14ac:dyDescent="0.3">
      <c r="B69" s="7" t="s">
        <v>321</v>
      </c>
      <c r="C69" s="80">
        <v>0</v>
      </c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0.18425999999999998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0.18425999999999998</v>
      </c>
    </row>
    <row r="74" spans="1:108" x14ac:dyDescent="0.3">
      <c r="B74" s="7" t="s">
        <v>325</v>
      </c>
      <c r="C74" s="80">
        <v>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185</v>
      </c>
      <c r="C75" s="39">
        <f>(C74*'(ne pas modifier) BDD_REF'!$B$210)/1000</f>
        <v>0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186</v>
      </c>
      <c r="C76" s="81">
        <f>C73+C75</f>
        <v>0.18425999999999998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0.18425999999999998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74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74</v>
      </c>
    </row>
    <row r="78" spans="1:108" x14ac:dyDescent="0.3">
      <c r="B78" s="7" t="s">
        <v>327</v>
      </c>
      <c r="C78" s="80">
        <v>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0.24259999999999995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0.24259999999999995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0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329</v>
      </c>
      <c r="C82" s="80">
        <v>0.06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0.06</v>
      </c>
    </row>
    <row r="83" spans="1:108" x14ac:dyDescent="0.3">
      <c r="B83" s="7" t="s">
        <v>330</v>
      </c>
      <c r="C83" s="80">
        <v>0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>
        <v>0</v>
      </c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5.3909999999999993E-4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5.3909999999999993E-4</v>
      </c>
    </row>
    <row r="86" spans="1:108" s="16" customFormat="1" x14ac:dyDescent="0.3">
      <c r="A86" s="18"/>
      <c r="B86" s="19" t="s">
        <v>187</v>
      </c>
      <c r="C86" s="81">
        <f>C79+C80+C85</f>
        <v>0.24313909999999994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0.24313909999999994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0.6740081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0.6740081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36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36</v>
      </c>
    </row>
    <row r="89" spans="1:108" x14ac:dyDescent="0.3">
      <c r="B89" s="7" t="s">
        <v>317</v>
      </c>
      <c r="C89" s="80">
        <v>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>
        <v>0</v>
      </c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0.57600000000000007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0.57600000000000007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3.9600000000000003E-2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3.9600000000000003E-2</v>
      </c>
    </row>
    <row r="93" spans="1:108" x14ac:dyDescent="0.3">
      <c r="B93" s="19" t="s">
        <v>334</v>
      </c>
      <c r="C93" s="39">
        <f>(C88+C89+C90)*'(ne pas modifier) BDD_REF'!$B$221*'(ne pas modifier) BDD_REF'!$B$209</f>
        <v>9.5039999999999999E-2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9.5039999999999999E-2</v>
      </c>
    </row>
    <row r="94" spans="1:108" x14ac:dyDescent="0.3">
      <c r="B94" s="7" t="s">
        <v>319</v>
      </c>
      <c r="C94" s="80">
        <v>0</v>
      </c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60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60</v>
      </c>
    </row>
    <row r="96" spans="1:108" x14ac:dyDescent="0.3">
      <c r="B96" s="7" t="s">
        <v>321</v>
      </c>
      <c r="C96" s="80">
        <v>0</v>
      </c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0.18425999999999998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0.18425999999999998</v>
      </c>
    </row>
    <row r="101" spans="1:108" x14ac:dyDescent="0.3">
      <c r="B101" s="7" t="s">
        <v>325</v>
      </c>
      <c r="C101" s="80">
        <v>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185</v>
      </c>
      <c r="C102" s="39">
        <f>(C101*'(ne pas modifier) BDD_REF'!$B$210)/1000</f>
        <v>0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186</v>
      </c>
      <c r="C103" s="81">
        <f>C100+C102</f>
        <v>0.18425999999999998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0.18425999999999998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88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88</v>
      </c>
    </row>
    <row r="105" spans="1:108" x14ac:dyDescent="0.3">
      <c r="B105" s="7" t="s">
        <v>327</v>
      </c>
      <c r="C105" s="80">
        <v>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0.28996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0.28996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0.03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0.03</v>
      </c>
    </row>
    <row r="109" spans="1:108" x14ac:dyDescent="0.3">
      <c r="B109" s="7" t="s">
        <v>329</v>
      </c>
      <c r="C109" s="80">
        <v>0.06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0.06</v>
      </c>
    </row>
    <row r="110" spans="1:108" x14ac:dyDescent="0.3">
      <c r="B110" s="7" t="s">
        <v>330</v>
      </c>
      <c r="C110" s="80">
        <v>0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>
        <v>0</v>
      </c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7.1936999999999999E-4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7.1936999999999999E-4</v>
      </c>
    </row>
    <row r="113" spans="1:108" s="16" customFormat="1" x14ac:dyDescent="0.3">
      <c r="A113" s="18"/>
      <c r="B113" s="19" t="s">
        <v>187</v>
      </c>
      <c r="C113" s="81">
        <f>C106+C107+C112</f>
        <v>0.29067936999999999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0.29067936999999999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0.77087017000000002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0.77087017000000002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42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42</v>
      </c>
    </row>
    <row r="116" spans="1:108" x14ac:dyDescent="0.3">
      <c r="B116" s="7" t="s">
        <v>317</v>
      </c>
      <c r="C116" s="80">
        <v>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>
        <v>0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0.67200000000000004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0.67200000000000004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4.6200000000000005E-2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4.6200000000000005E-2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0.11087999999999999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0.11087999999999999</v>
      </c>
    </row>
    <row r="121" spans="1:108" x14ac:dyDescent="0.3">
      <c r="B121" s="7" t="s">
        <v>319</v>
      </c>
      <c r="C121" s="80">
        <v>0</v>
      </c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60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60</v>
      </c>
    </row>
    <row r="123" spans="1:108" x14ac:dyDescent="0.3">
      <c r="B123" s="7" t="s">
        <v>321</v>
      </c>
      <c r="C123" s="80">
        <v>0</v>
      </c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0.18425999999999998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0.18425999999999998</v>
      </c>
    </row>
    <row r="128" spans="1:108" x14ac:dyDescent="0.3">
      <c r="B128" s="7" t="s">
        <v>325</v>
      </c>
      <c r="C128" s="80">
        <v>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185</v>
      </c>
      <c r="C129" s="39">
        <f>(C128*'(ne pas modifier) BDD_REF'!$B$210)/1000</f>
        <v>0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186</v>
      </c>
      <c r="C130" s="81">
        <f>C127+C129</f>
        <v>0.18425999999999998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0.18425999999999998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102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102</v>
      </c>
    </row>
    <row r="132" spans="1:108" x14ac:dyDescent="0.3">
      <c r="B132" s="7" t="s">
        <v>327</v>
      </c>
      <c r="C132" s="80">
        <v>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0.33732000000000001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0.33732000000000001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0.03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0.03</v>
      </c>
    </row>
    <row r="136" spans="1:108" x14ac:dyDescent="0.3">
      <c r="B136" s="7" t="s">
        <v>329</v>
      </c>
      <c r="C136" s="80">
        <v>0.06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0.06</v>
      </c>
    </row>
    <row r="137" spans="1:108" x14ac:dyDescent="0.3">
      <c r="B137" s="7" t="s">
        <v>330</v>
      </c>
      <c r="C137" s="80">
        <v>0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>
        <v>0</v>
      </c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7.1936999999999999E-4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7.1936999999999999E-4</v>
      </c>
    </row>
    <row r="140" spans="1:108" s="16" customFormat="1" x14ac:dyDescent="0.3">
      <c r="A140" s="18"/>
      <c r="B140" s="19" t="s">
        <v>187</v>
      </c>
      <c r="C140" s="81">
        <f>C133+C134+C139</f>
        <v>0.33803937000000001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0.33803937000000001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0.86755197000000006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0.86755197000000006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3.8310510400000002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3.8310510400000002</v>
      </c>
    </row>
    <row r="143" spans="1:108" x14ac:dyDescent="0.3">
      <c r="B143" s="71" t="s">
        <v>223</v>
      </c>
      <c r="C143" s="71">
        <f>(C142-C5*5)</f>
        <v>-9.7178125951680006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-30.999822178585923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-30.999822178585923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130.83557142857146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130.83557142857146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1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56.144000000000005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56.144000000000005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-30.999822178585923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130.83557142857146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56.144000000000005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217.97939360715739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-30.999822178585923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117.75201428571431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56.144000000000005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187.50623503572882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2023-01-23T12:50:41Z</dcterms:modified>
</cp:coreProperties>
</file>