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Castets-Pyrénées\Pyrénées\BERGOUEY (40) SIEZE Michel\Dossier à déposer\"/>
    </mc:Choice>
  </mc:AlternateContent>
  <xr:revisionPtr revIDLastSave="0" documentId="13_ncr:1_{B15AB54D-5CA2-415C-B711-D0B5B2ABAFA5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<sst xmlns="http://schemas.openxmlformats.org/spreadsheetml/2006/main" count="1166" uniqueCount="324">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</sst>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30" sqref="C3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2.14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138</v>
      </c>
      <c r="C9" s="35">
        <v>1</v>
      </c>
      <c r="D9" s="36">
        <f t="shared" ref="D9:D18" si="0">C9*$C$5</f>
        <v>2.14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2.14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7" sqref="C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189.09998601768521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189.09998601768521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189.09998601768521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189.09998601768521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189.09998601768521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189.09998601768521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189.09998601768521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189.09998601768521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189.09998601768521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189.09998601768521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189.09998601768521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189.09998601768521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189.09998601768521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189.09998601768521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189.09998601768521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189.09998601768521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189.09998601768521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189.09998601768521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189.09998601768521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189.09998601768521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189.09998601768521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189.09998601768521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189.09998601768521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477.31601054676975</v>
      </c>
      <c r="S26" s="62">
        <f ca="1">AVERAGE(OFFSET($R$3,0,0,'Données projet'!$E$9+1,1))-AVERAGE(OFFSET($H$3,0,0,'Données projet'!$E$9+1,1))</f>
        <v>189.09998601768521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500.95474705289109</v>
      </c>
      <c r="S27" s="62">
        <f ca="1">AVERAGE(OFFSET($R$3,0,0,'Données projet'!$E$9+1,1))-AVERAGE(OFFSET($H$3,0,0,'Données projet'!$E$9+1,1))</f>
        <v>189.09998601768521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524.53782507697167</v>
      </c>
      <c r="S28" s="62">
        <f ca="1">AVERAGE(OFFSET($R$3,0,0,'Données projet'!$E$9+1,1))-AVERAGE(OFFSET($H$3,0,0,'Données projet'!$E$9+1,1))</f>
        <v>189.09998601768521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548.06861503713844</v>
      </c>
      <c r="S29" s="62">
        <f ca="1">AVERAGE(OFFSET($R$3,0,0,'Données projet'!$E$9+1,1))-AVERAGE(OFFSET($H$3,0,0,'Données projet'!$E$9+1,1))</f>
        <v>189.09998601768521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189.09998601768521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189.09998601768521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189.09998601768521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189.09998601768521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189.09998601768521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189.09998601768521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189.09998601768521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189.09998601768521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189.09998601768521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189.09998601768521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189.09998601768521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189.09998601768521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189.09998601768521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189.09998601768521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189.09998601768521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189.09998601768521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189.09998601768521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189.09998601768521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189.09998601768521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189.09998601768521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189.09998601768521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189.09998601768521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189.09998601768521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189.09998601768521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189.09998601768521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189.09998601768521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189.09998601768521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189.09998601768521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189.09998601768521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189.09998601768521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189.09998601768521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189.09998601768521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189.09998601768521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189.09998601768521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189.09998601768521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189.09998601768521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189.09998601768521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189.09998601768521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189.09998601768521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189.09998601768521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189.09998601768521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189.09998601768521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189.09998601768521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189.09998601768521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189.09998601768521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189.09998601768521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189.09998601768521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189.09998601768521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189.09998601768521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189.09998601768521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189.09998601768521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189.09998601768521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189.09998601768521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189.09998601768521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189.09998601768521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189.09998601768521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189.09998601768521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189.09998601768521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189.09998601768521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189.09998601768521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189.09998601768521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189.09998601768521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189.09998601768521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189.09998601768521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189.09998601768521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189.09998601768521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189.09998601768521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189.09998601768521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189.09998601768521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189.09998601768521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189.09998601768521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189.09998601768521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189.09998601768521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189.09998601768521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189.09998601768521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189.09998601768521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189.09998601768521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189.09998601768521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189.09998601768521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189.09998601768521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189.09998601768521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189.09998601768521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189.09998601768521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189.09998601768521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189.09998601768521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189.09998601768521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189.09998601768521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189.09998601768521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189.09998601768521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189.09998601768521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189.09998601768521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189.09998601768521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189.09998601768521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189.09998601768521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189.09998601768521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189.09998601768521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189.09998601768521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189.09998601768521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189.09998601768521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189.09998601768521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189.09998601768521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189.09998601768521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189.09998601768521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189.09998601768521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189.09998601768521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189.09998601768521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189.09998601768521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189.09998601768521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189.09998601768521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189.09998601768521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189.09998601768521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189.09998601768521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189.09998601768521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189.09998601768521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189.09998601768521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189.09998601768521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189.09998601768521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189.09998601768521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189.09998601768521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189.09998601768521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189.09998601768521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189.09998601768521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189.09998601768521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189.09998601768521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189.09998601768521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189.09998601768521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189.09998601768521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189.09998601768521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189.09998601768521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189.09998601768521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189.09998601768521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189.09998601768521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189.09998601768521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189.09998601768521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189.09998601768521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189.09998601768521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189.09998601768521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189.09998601768521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189.09998601768521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189.09998601768521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189.09998601768521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189.09998601768521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189.09998601768521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189.09998601768521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189.09998601768521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189.09998601768521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189.09998601768521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189.09998601768521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189.09998601768521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189.09998601768521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189.09998601768521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189.09998601768521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189.09998601768521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189.09998601768521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189.09998601768521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189.09998601768521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189.09998601768521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189.09998601768521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189.09998601768521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189.09998601768521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189.09998601768521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189.09998601768521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189.09998601768521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189.09998601768521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189.09998601768521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189.09998601768521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189.09998601768521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189.09998601768521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189.09998601768521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189.09998601768521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189.09998601768521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189.09998601768521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189.09998601768521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189.09998601768521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26" sqref="I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taeda</v>
      </c>
      <c r="B6" s="155">
        <f>'Données projet'!D9</f>
        <v>2.14</v>
      </c>
      <c r="C6" s="156">
        <f ca="1">IF(OR('Données projet'!B9="",'Données projet'!C9="",'Données projet'!C9=0%),0,Calculateur!S3)</f>
        <v>189.09998601768521</v>
      </c>
      <c r="D6" s="156">
        <f>IF(OR('Données projet'!B9="",'Données projet'!C9="",'Données projet'!C9=0%),0,Calculateur!T3)</f>
        <v>458.38901659119472</v>
      </c>
      <c r="E6" s="156">
        <f ca="1">MIN(C6,D6)</f>
        <v>189.09998601768521</v>
      </c>
      <c r="F6" s="156">
        <f ca="1">E6*B6</f>
        <v>404.67397007784638</v>
      </c>
      <c r="G6" s="156">
        <f ca="1">F6*(100%-'Données projet'!$C$24)*(100%-'Données projet'!$C$25)*(100%-'Données projet'!$C$26)*(100%-'Données projet'!$C$27)</f>
        <v>262.22873261044452</v>
      </c>
      <c r="H6" s="157">
        <f>IF(OR('Données projet'!B9="",'Données projet'!C9="",'Données projet'!C9=0%),0,AVERAGE(Calculateur!$AC$3:$AC$33)*B6)</f>
        <v>32.170786832088417</v>
      </c>
      <c r="I6" s="158">
        <f>H6*(100%-'Données projet'!$C$24)*(100%-'Données projet'!$C$25)*(100%-'Données projet'!$C$26)*(100%-'Données projet'!$C$27)</f>
        <v>20.846669867193295</v>
      </c>
      <c r="J6" s="159">
        <f>IF(OR('Données projet'!B9="",'Données projet'!C9="",'Données projet'!C9=0%),0,SUM(Calculateur!$V$3:$V$33)*VLOOKUP('Données projet'!$B$9,Paramètres!$A$1:$I$89,9,0)*B6)</f>
        <v>406.72840000000002</v>
      </c>
      <c r="K6" s="160">
        <f>J6*(100%-'Données projet'!$C$24)*(100%-'Données projet'!$C$25)*(100%-'Données projet'!$C$26)*(100%-'Données projet'!$C$27)</f>
        <v>263.56000320000004</v>
      </c>
      <c r="L6" s="161">
        <f ca="1">G6+I6+K6</f>
        <v>546.63540567763789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404.67397007784638</v>
      </c>
      <c r="G16" s="175">
        <f t="shared" ca="1" si="3"/>
        <v>262.22873261044452</v>
      </c>
      <c r="H16" s="176">
        <f t="shared" si="3"/>
        <v>32.170786832088417</v>
      </c>
      <c r="I16" s="176">
        <f t="shared" si="3"/>
        <v>20.846669867193295</v>
      </c>
      <c r="J16" s="177">
        <f t="shared" si="3"/>
        <v>406.72840000000002</v>
      </c>
      <c r="K16" s="177">
        <f t="shared" si="3"/>
        <v>263.56000320000004</v>
      </c>
      <c r="L16" s="178">
        <f t="shared" ca="1" si="3"/>
        <v>546.63540567763789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H20" sqref="H20:I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2.14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2025-02-13T16:09:08Z</dcterms:modified>
</cp:coreProperties>
</file>