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F32DFB11-4603-43B1-A7FD-13E1E4F3616F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<sst xmlns="http://schemas.openxmlformats.org/spreadsheetml/2006/main" count="893" uniqueCount="353">
  <si>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</si>
  <si>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</si>
  <si>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</si>
  <si>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</si>
  <si>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</si>
  <si>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</si>
  <si>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</si>
  <si>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</si>
  <si>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</si>
  <si>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</si>
  <si>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</si>
  <si>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</si>
  <si>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</si>
  <si>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</si>
  <si>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</si>
  <si>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</si>
  <si>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</si>
  <si>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</si>
  <si>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</si>
  <si>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</si>
  <si>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</si>
  <si>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</si>
  <si>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</si>
  <si>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</si>
  <si>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</si>
  <si>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</si>
  <si>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</si>
  <si>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</si>
  <si>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</si>
  <si>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</si>
  <si>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</si>
  <si>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</si>
  <si>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</si>
  <si>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</si>
  <si>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</si>
  <si>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</si>
  <si>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</si>
  <si>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</si>
  <si>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</si>
  <si>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</si>
  <si>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</si>
  <si>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</si>
  <si>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</si>
  <si>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</si>
  <si>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</si>
  <si>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</si>
  <si>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</si>
  <si>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</si>
  <si>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</si>
  <si>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</si>
  <si>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</si>
  <si>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</si>
  <si>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</si>
  <si>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</si>
  <si>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</si>
  <si>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</si>
  <si>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</si>
  <si>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</si>
  <si>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</si>
  <si>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</si>
  <si>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</si>
  <si>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</si>
  <si>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</si>
  <si>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</si>
  <si>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</si>
  <si>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</si>
  <si>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</si>
  <si>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</si>
  <si>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</si>
  <si>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</si>
  <si>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</si>
  <si>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</si>
  <si>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</si>
  <si>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</si>
  <si>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</si>
  <si>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</si>
  <si>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</si>
  <si>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</si>
  <si>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</si>
  <si>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</si>
  <si>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</si>
  <si>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</si>
  <si>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</si>
  <si>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</si>
  <si>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</si>
  <si>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</si>
  <si>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</si>
  <si>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</si>
  <si>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</si>
  <si>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</si>
  <si>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</si>
  <si>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</si>
  <si>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</si>
  <si>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</si>
  <si>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</si>
  <si>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</si>
  <si>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</si>
  <si>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</si>
  <si>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</si>
  <si>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</si>
  <si>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</si>
  <si>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</si>
  <si>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</si>
  <si>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</si>
  <si>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</si>
  <si>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</si>
  <si>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</si>
  <si>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</si>
  <si>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</si>
  <si>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</si>
  <si>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</si>
  <si>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</si>
  <si>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</si>
  <si>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</si>
  <si>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</si>
  <si>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</si>
  <si>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</si>
  <si>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</si>
  <si>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</si>
  <si>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</si>
  <si>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</si>
  <si>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</si>
  <si>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</si>
  <si>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</si>
  <si>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</si>
  <si>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</si>
  <si>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</si>
  <si>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</si>
  <si>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</si>
  <si>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</si>
  <si>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</si>
  <si>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</si>
  <si>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</si>
  <si>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</si>
  <si>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</si>
  <si>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</si>
  <si>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</si>
  <si>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</si>
  <si>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</si>
  <si>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</si>
  <si>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</si>
  <si>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</si>
  <si>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</si>
  <si>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</si>
  <si>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</si>
  <si>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</si>
  <si>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</si>
  <si>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</si>
  <si>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</si>
  <si>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</si>
  <si>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</si>
  <si>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</si>
  <si>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</si>
  <si>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</si>
  <si>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</si>
  <si>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</si>
  <si>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</si>
  <si>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</si>
  <si>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</si>
  <si>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</si>
  <si>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</si>
  <si>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</si>
  <si>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</si>
  <si>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</si>
  <si>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</si>
  <si>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</si>
  <si>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</si>
  <si>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</si>
  <si>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</si>
  <si>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</si>
  <si>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</si>
  <si>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</si>
  <si>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</si>
  <si>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</si>
  <si>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</si>
  <si>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</si>
  <si>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</si>
  <si>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</si>
  <si>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</si>
  <si>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</si>
  <si>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</si>
  <si>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</si>
  <si>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</si>
  <si>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</si>
  <si>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</si>
  <si>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</si>
  <si>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</si>
  <si>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</si>
  <si>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</si>
  <si>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</si>
  <si>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</si>
  <si>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</si>
  <si>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</si>
  <si>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</si>
  <si>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</si>
  <si>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</si>
  <si>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</si>
  <si>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</si>
  <si>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</si>
  <si>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</si>
  <si>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</si>
  <si>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</si>
  <si>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</si>
  <si>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</si>
  <si>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</si>
  <si>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</si>
  <si>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</si>
  <si>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</si>
  <si>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</si>
  <si>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</si>
  <si>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</si>
  <si>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</si>
  <si>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</si>
  <si>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</si>
  <si>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</si>
  <si>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</si>
  <si>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</si>
  <si>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</si>
  <si>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</si>
  <si>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</si>
  <si>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</si>
  <si>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</si>
  <si>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</si>
  <si>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</si>
  <si>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</si>
  <si>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</si>
  <si>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</si>
  <si>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</si>
  <si>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</si>
  <si>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</si>
  <si>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</si>
  <si>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</si>
  <si>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</si>
  <si>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</si>
  <si>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</si>
  <si>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</si>
  <si>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</si>
  <si>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</si>
  <si>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</si>
  <si>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</si>
  <si>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</si>
  <si>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</si>
  <si>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</si>
  <si>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</si>
  <si>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</si>
  <si>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</si>
  <si>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</si>
  <si>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</si>
  <si>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</si>
  <si>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</si>
  <si>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</si>
  <si>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</si>
  <si>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</si>
  <si>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</si>
  <si>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</si>
  <si>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</si>
  <si>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</si>
  <si>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</si>
  <si>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</si>
  <si>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</si>
  <si>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</si>
  <si>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</si>
  <si>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</si>
  <si>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</si>
  <si>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</si>
  <si>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</si>
  <si>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</si>
  <si>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</si>
  <si>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</si>
  <si>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</si>
  <si>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</si>
  <si>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</si>
  <si>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</si>
  <si>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</si>
  <si>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</si>
  <si>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</si>
  <si>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</si>
  <si>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</si>
  <si>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</si>
  <si>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</si>
  <si>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</si>
  <si>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</si>
  <si>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</si>
  <si>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</si>
  <si>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</si>
  <si>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</si>
  <si>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</si>
  <si>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</si>
  <si>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</si>
  <si>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</si>
  <si>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</si>
  <si>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</si>
  <si>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</si>
  <si>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</si>
  <si>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</si>
  <si>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</si>
  <si>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</si>
  <si>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</si>
  <si>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</si>
  <si>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</si>
  <si>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</si>
  <si>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</si>
  <si>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</si>
  <si>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</si>
  <si>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</si>
  <si>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</si>
  <si>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</si>
  <si>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</si>
  <si>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</si>
  <si>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</si>
  <si>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</si>
  <si>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</si>
  <si>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</si>
  <si>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</si>
  <si>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</si>
  <si>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</si>
  <si>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</si>
  <si>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</si>
  <si>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</si>
  <si>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</si>
  <si>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</si>
  <si>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</si>
  <si>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</si>
  <si>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</si>
  <si>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</si>
  <si>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</si>
  <si>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</si>
  <si>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</si>
  <si>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</si>
  <si>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</si>
  <si>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</si>
  <si>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</si>
  <si>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</si>
  <si>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</si>
  <si>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</si>
  <si>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</si>
  <si>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</si>
  <si>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</si>
  <si>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</si>
  <si>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</si>
  <si>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</si>
  <si>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</si>
  <si>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</si>
  <si>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</si>
  <si>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</si>
  <si>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</si>
  <si>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</si>
  <si>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</si>
  <si>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</si>
  <si>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</si>
  <si>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</si>
  <si>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Nîmes (30000)</t>
  </si>
  <si>
    <t>équivalent tomate plein champ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</si>
</sst>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3" t="s">
        <v>311</v>
      </c>
      <c r="L3" s="93"/>
      <c r="M3" s="93"/>
      <c r="N3" s="93"/>
      <c r="O3" s="93"/>
      <c r="P3" s="93"/>
    </row>
    <row r="4" spans="2:16" x14ac:dyDescent="0.35">
      <c r="K4" s="93"/>
      <c r="L4" s="93"/>
      <c r="M4" s="93"/>
      <c r="N4" s="93"/>
      <c r="O4" s="93"/>
      <c r="P4" s="93"/>
    </row>
    <row r="5" spans="2:16" x14ac:dyDescent="0.35">
      <c r="K5" s="93"/>
      <c r="L5" s="93"/>
      <c r="M5" s="93"/>
      <c r="N5" s="93"/>
      <c r="O5" s="93"/>
      <c r="P5" s="93"/>
    </row>
    <row r="7" spans="2:16" ht="15" customHeight="1" x14ac:dyDescent="0.35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5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5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5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5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5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5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5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5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5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5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5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5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5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5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5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5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5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5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5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5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5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L19" sqref="L19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3.75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3.75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330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0.85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73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80</v>
      </c>
      <c r="C18" s="1"/>
      <c r="D18" s="1"/>
      <c r="E18" s="1"/>
      <c r="F18" s="1"/>
      <c r="G18" s="1"/>
      <c r="H18" s="1"/>
      <c r="I18" s="1"/>
      <c r="J18" s="1"/>
      <c r="K18" s="1"/>
      <c r="L18" s="16" t="s">
        <v>352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v>3.75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5" hidden="1" x14ac:dyDescent="0.35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8" hidden="1" x14ac:dyDescent="0.35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92.53749999999998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92.53749999999998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137.6440476190476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137.6440476190476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230.18154761904759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230.18154761904759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3.8275534230968002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3.8275534230968002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-71.766626683065013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-71.766626683065013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8" sqref="C138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3.8275534230968002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3.8275534230968002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>
        <v>6.5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6.5</v>
      </c>
    </row>
    <row r="8" spans="1:15" x14ac:dyDescent="0.35">
      <c r="B8" s="7" t="s">
        <v>313</v>
      </c>
      <c r="C8" s="80">
        <v>6.5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6.5</v>
      </c>
    </row>
    <row r="9" spans="1:15" x14ac:dyDescent="0.35">
      <c r="B9" s="7" t="s">
        <v>314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0.14300000000000002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0.14300000000000002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2.0800000000000003E-2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2.0800000000000003E-2</v>
      </c>
    </row>
    <row r="12" spans="1:15" x14ac:dyDescent="0.35">
      <c r="B12" s="19" t="s">
        <v>330</v>
      </c>
      <c r="C12" s="39">
        <f>(C7+C8+C9)*'(ne pas modifier) BDD_REF'!$B$222*'(ne pas modifier) BDD_REF'!$B$210</f>
        <v>3.4319999999999996E-2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3.4319999999999996E-2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>
        <v>75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75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0.230325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0.230325</v>
      </c>
    </row>
    <row r="20" spans="1:108" x14ac:dyDescent="0.35">
      <c r="B20" s="7" t="s">
        <v>321</v>
      </c>
      <c r="C20" s="80">
        <v>800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800</v>
      </c>
    </row>
    <row r="21" spans="1:108" x14ac:dyDescent="0.35">
      <c r="B21" s="3" t="s">
        <v>184</v>
      </c>
      <c r="C21" s="39">
        <f>(C20*'(ne pas modifier) BDD_REF'!$B$211)/1000</f>
        <v>4.5600000000000002E-2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4.5600000000000002E-2</v>
      </c>
    </row>
    <row r="22" spans="1:108" s="16" customFormat="1" x14ac:dyDescent="0.35">
      <c r="A22" s="18"/>
      <c r="B22" s="19" t="s">
        <v>185</v>
      </c>
      <c r="C22" s="81">
        <f>C19+C21</f>
        <v>0.27592499999999998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0.27592499999999998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>
        <v>33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33</v>
      </c>
    </row>
    <row r="24" spans="1:108" x14ac:dyDescent="0.35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7.7164999999999997E-2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7.7164999999999997E-2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>
        <v>2.4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x14ac:dyDescent="0.35">
      <c r="B28" s="7" t="s">
        <v>325</v>
      </c>
      <c r="C28" s="80">
        <v>0.25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0.25</v>
      </c>
    </row>
    <row r="29" spans="1:108" x14ac:dyDescent="0.35">
      <c r="B29" s="7" t="s">
        <v>326</v>
      </c>
      <c r="C29" s="80">
        <v>0.05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0.05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1.7924550000000001E-2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1.7924550000000001E-2</v>
      </c>
    </row>
    <row r="32" spans="1:108" s="16" customFormat="1" x14ac:dyDescent="0.35">
      <c r="A32" s="18"/>
      <c r="B32" s="19" t="s">
        <v>186</v>
      </c>
      <c r="C32" s="81">
        <f>C25+C26+C31</f>
        <v>9.5089549999999995E-2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9.5089549999999995E-2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0.45351737857142849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0.45351737857142849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>
        <v>9.5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9.5</v>
      </c>
    </row>
    <row r="35" spans="1:108" x14ac:dyDescent="0.35">
      <c r="B35" s="7" t="s">
        <v>313</v>
      </c>
      <c r="C35" s="80">
        <v>9.5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9.5</v>
      </c>
    </row>
    <row r="36" spans="1:108" x14ac:dyDescent="0.35">
      <c r="B36" s="7" t="s">
        <v>314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0.20899999999999999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0.20899999999999999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3.04E-2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3.04E-2</v>
      </c>
    </row>
    <row r="39" spans="1:108" x14ac:dyDescent="0.35">
      <c r="B39" s="19" t="s">
        <v>330</v>
      </c>
      <c r="C39" s="39">
        <f>(C34+C35+C36)*'(ne pas modifier) BDD_REF'!$B$222*'(ne pas modifier) BDD_REF'!$B$210</f>
        <v>5.0159999999999996E-2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5.0159999999999996E-2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>
        <v>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75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0.230325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0.230325</v>
      </c>
    </row>
    <row r="47" spans="1:108" x14ac:dyDescent="0.35">
      <c r="B47" s="7" t="s">
        <v>321</v>
      </c>
      <c r="C47" s="80">
        <v>800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800</v>
      </c>
    </row>
    <row r="48" spans="1:108" x14ac:dyDescent="0.35">
      <c r="B48" s="3" t="s">
        <v>184</v>
      </c>
      <c r="C48" s="39">
        <f>(C47*'(ne pas modifier) BDD_REF'!$B$211)/1000</f>
        <v>4.5600000000000002E-2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4.5600000000000002E-2</v>
      </c>
    </row>
    <row r="49" spans="1:108" s="16" customFormat="1" x14ac:dyDescent="0.35">
      <c r="A49" s="18"/>
      <c r="B49" s="19" t="s">
        <v>185</v>
      </c>
      <c r="C49" s="81">
        <f>C46+C48</f>
        <v>0.27592499999999998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0.27592499999999998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>
        <v>50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50</v>
      </c>
    </row>
    <row r="51" spans="1:108" x14ac:dyDescent="0.35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0.115345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0.115345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>
        <v>2.4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2.4</v>
      </c>
    </row>
    <row r="55" spans="1:108" x14ac:dyDescent="0.35">
      <c r="B55" s="7" t="s">
        <v>325</v>
      </c>
      <c r="C55" s="80">
        <v>0.25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0.25</v>
      </c>
    </row>
    <row r="56" spans="1:108" x14ac:dyDescent="0.35">
      <c r="B56" s="7" t="s">
        <v>326</v>
      </c>
      <c r="C56" s="80">
        <v>0.05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0.05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1.7924550000000001E-2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1.7924550000000001E-2</v>
      </c>
    </row>
    <row r="59" spans="1:108" s="16" customFormat="1" x14ac:dyDescent="0.35">
      <c r="A59" s="18"/>
      <c r="B59" s="19" t="s">
        <v>186</v>
      </c>
      <c r="C59" s="81">
        <f>C52+C53+C58</f>
        <v>0.13326955000000001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0.13326955000000001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0.5297756071428571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0.5297756071428571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>
        <v>8.5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8.5</v>
      </c>
    </row>
    <row r="62" spans="1:108" x14ac:dyDescent="0.35">
      <c r="B62" s="7" t="s">
        <v>313</v>
      </c>
      <c r="C62" s="80">
        <v>9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9</v>
      </c>
    </row>
    <row r="63" spans="1:108" x14ac:dyDescent="0.35">
      <c r="B63" s="7" t="s">
        <v>314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0.19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0.19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2.8250000000000001E-2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2.8250000000000001E-2</v>
      </c>
    </row>
    <row r="66" spans="1:108" x14ac:dyDescent="0.35">
      <c r="B66" s="19" t="s">
        <v>330</v>
      </c>
      <c r="C66" s="39">
        <f>(C61+C62+C63)*'(ne pas modifier) BDD_REF'!$B$222*'(ne pas modifier) BDD_REF'!$B$210</f>
        <v>4.6199999999999998E-2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4.6199999999999998E-2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0.30709999999999998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0.30709999999999998</v>
      </c>
    </row>
    <row r="74" spans="1:108" x14ac:dyDescent="0.35">
      <c r="B74" s="7" t="s">
        <v>321</v>
      </c>
      <c r="C74" s="80">
        <v>1200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1200</v>
      </c>
    </row>
    <row r="75" spans="1:108" x14ac:dyDescent="0.35">
      <c r="B75" s="3" t="s">
        <v>184</v>
      </c>
      <c r="C75" s="39">
        <f>(C74*'(ne pas modifier) BDD_REF'!$B$211)/1000</f>
        <v>6.8400000000000002E-2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6.8400000000000002E-2</v>
      </c>
    </row>
    <row r="76" spans="1:108" s="16" customFormat="1" x14ac:dyDescent="0.35">
      <c r="A76" s="18"/>
      <c r="B76" s="19" t="s">
        <v>185</v>
      </c>
      <c r="C76" s="81">
        <f>C73+C75</f>
        <v>0.3755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0.3755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>
        <v>17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17</v>
      </c>
    </row>
    <row r="78" spans="1:108" x14ac:dyDescent="0.35">
      <c r="B78" s="7" t="s">
        <v>323</v>
      </c>
      <c r="C78" s="80">
        <v>24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24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8.0024999999999999E-2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8.0024999999999999E-2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>
        <v>2.4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2.4</v>
      </c>
    </row>
    <row r="82" spans="1:108" x14ac:dyDescent="0.35">
      <c r="B82" s="7" t="s">
        <v>325</v>
      </c>
      <c r="C82" s="80">
        <v>0.25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0.25</v>
      </c>
    </row>
    <row r="83" spans="1:108" x14ac:dyDescent="0.35">
      <c r="B83" s="7" t="s">
        <v>326</v>
      </c>
      <c r="C83" s="80">
        <v>0.05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0.05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1.7924550000000001E-2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1.7924550000000001E-2</v>
      </c>
    </row>
    <row r="86" spans="1:108" s="16" customFormat="1" x14ac:dyDescent="0.35">
      <c r="A86" s="18"/>
      <c r="B86" s="19" t="s">
        <v>186</v>
      </c>
      <c r="C86" s="81">
        <f>C79+C80+C85</f>
        <v>9.7949549999999996E-2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9.7949549999999996E-2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0.58357408571428571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0.58357408571428571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>
        <v>18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18</v>
      </c>
    </row>
    <row r="89" spans="1:108" x14ac:dyDescent="0.35">
      <c r="B89" s="7" t="s">
        <v>313</v>
      </c>
      <c r="C89" s="80">
        <v>37.5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37.5</v>
      </c>
    </row>
    <row r="90" spans="1:108" x14ac:dyDescent="0.35">
      <c r="B90" s="7" t="s">
        <v>314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0.51300000000000001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0.51300000000000001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9.8550000000000013E-2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9.8550000000000013E-2</v>
      </c>
    </row>
    <row r="93" spans="1:108" x14ac:dyDescent="0.35">
      <c r="B93" s="19" t="s">
        <v>330</v>
      </c>
      <c r="C93" s="39">
        <f>(C88+C89+C90)*'(ne pas modifier) BDD_REF'!$B$222*'(ne pas modifier) BDD_REF'!$B$210</f>
        <v>0.14651999999999998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0.14651999999999998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>
        <v>120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120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0.36851999999999996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0.36851999999999996</v>
      </c>
    </row>
    <row r="101" spans="1:108" x14ac:dyDescent="0.35">
      <c r="B101" s="7" t="s">
        <v>321</v>
      </c>
      <c r="C101" s="80">
        <v>1200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1200</v>
      </c>
    </row>
    <row r="102" spans="1:108" x14ac:dyDescent="0.35">
      <c r="B102" s="3" t="s">
        <v>184</v>
      </c>
      <c r="C102" s="39">
        <f>(C101*'(ne pas modifier) BDD_REF'!$B$211)/1000</f>
        <v>6.8400000000000002E-2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6.8400000000000002E-2</v>
      </c>
    </row>
    <row r="103" spans="1:108" s="16" customFormat="1" x14ac:dyDescent="0.35">
      <c r="A103" s="18"/>
      <c r="B103" s="19" t="s">
        <v>185</v>
      </c>
      <c r="C103" s="81">
        <f>C100+C102</f>
        <v>0.43691999999999998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0.43691999999999998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>
        <v>45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45</v>
      </c>
    </row>
    <row r="105" spans="1:108" x14ac:dyDescent="0.35">
      <c r="B105" s="7" t="s">
        <v>323</v>
      </c>
      <c r="C105" s="80">
        <v>90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90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0.21033000000000002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0.21033000000000002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>
        <v>2.4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2.4</v>
      </c>
    </row>
    <row r="109" spans="1:108" x14ac:dyDescent="0.35">
      <c r="B109" s="7" t="s">
        <v>325</v>
      </c>
      <c r="C109" s="80">
        <v>1.1499999999999999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1.1499999999999999</v>
      </c>
    </row>
    <row r="110" spans="1:108" x14ac:dyDescent="0.35">
      <c r="B110" s="7" t="s">
        <v>326</v>
      </c>
      <c r="C110" s="80">
        <v>0.05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0.05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2.6011049999999997E-2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2.6011049999999997E-2</v>
      </c>
    </row>
    <row r="113" spans="1:108" s="16" customFormat="1" x14ac:dyDescent="0.35">
      <c r="A113" s="18"/>
      <c r="B113" s="19" t="s">
        <v>186</v>
      </c>
      <c r="C113" s="81">
        <f>C106+C107+C112</f>
        <v>0.23634105000000002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0.23634105000000002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0.98894305714285724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0.98894305714285724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5">
      <c r="B116" s="7" t="s">
        <v>313</v>
      </c>
      <c r="C116" s="80">
        <v>75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75</v>
      </c>
    </row>
    <row r="117" spans="1:108" x14ac:dyDescent="0.35">
      <c r="B117" s="7" t="s">
        <v>314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1.41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1.41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0.22350000000000003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0.22350000000000003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0.35639999999999994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0.35639999999999994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0.46065</v>
      </c>
    </row>
    <row r="128" spans="1:108" x14ac:dyDescent="0.35">
      <c r="B128" s="7" t="s">
        <v>321</v>
      </c>
      <c r="C128" s="80">
        <v>1600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1600</v>
      </c>
    </row>
    <row r="129" spans="1:108" x14ac:dyDescent="0.35">
      <c r="B129" s="3" t="s">
        <v>184</v>
      </c>
      <c r="C129" s="39">
        <f>(C128*'(ne pas modifier) BDD_REF'!$B$211)/1000</f>
        <v>9.1200000000000003E-2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9.1200000000000003E-2</v>
      </c>
    </row>
    <row r="130" spans="1:108" s="16" customFormat="1" x14ac:dyDescent="0.35">
      <c r="A130" s="18"/>
      <c r="B130" s="19" t="s">
        <v>185</v>
      </c>
      <c r="C130" s="81">
        <f>C127+C129</f>
        <v>0.55184999999999995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0.55184999999999995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>
        <v>90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90</v>
      </c>
    </row>
    <row r="132" spans="1:108" x14ac:dyDescent="0.35">
      <c r="B132" s="7" t="s">
        <v>323</v>
      </c>
      <c r="C132" s="80">
        <v>120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120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0.48629999999999995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0.48629999999999995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>
        <v>38.01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38.01</v>
      </c>
    </row>
    <row r="136" spans="1:108" x14ac:dyDescent="0.35">
      <c r="B136" s="7" t="s">
        <v>325</v>
      </c>
      <c r="C136" s="80">
        <v>1.1499999999999999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1.1499999999999999</v>
      </c>
    </row>
    <row r="137" spans="1:108" x14ac:dyDescent="0.35">
      <c r="B137" s="7" t="s">
        <v>326</v>
      </c>
      <c r="C137" s="80">
        <v>0.05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0.05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0.23999153999999998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0.23999153999999998</v>
      </c>
    </row>
    <row r="140" spans="1:108" s="16" customFormat="1" x14ac:dyDescent="0.35">
      <c r="A140" s="18"/>
      <c r="B140" s="19" t="s">
        <v>186</v>
      </c>
      <c r="C140" s="81">
        <f>C133+C134+C139</f>
        <v>0.72629153999999996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0.72629153999999996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2.1067927542857143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2.1067927542857143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4.6626028828571426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4.6626028828571426</v>
      </c>
    </row>
    <row r="143" spans="1:108" x14ac:dyDescent="0.35">
      <c r="B143" s="71" t="s">
        <v>222</v>
      </c>
      <c r="C143" s="71">
        <f>(C142-C5*5)</f>
        <v>-14.475164232626859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-54.281865872350721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-54.281865872350721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137.6440476190476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137.6440476190476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0.85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0.85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92.53749999999998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92.53749999999998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B39" sqref="B39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1" t="s">
        <v>333</v>
      </c>
      <c r="C2" s="113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4" t="s">
        <v>142</v>
      </c>
      <c r="C4" s="115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>
        <f>IF(Eligibilité_projet!C2="OUI","/",'RECeff + REIamont (2)'!M144)</f>
        <v>-54.281865872350721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137.6440476190476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92.53749999999998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284.46341349139834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4" t="s">
        <v>350</v>
      </c>
      <c r="C13" s="115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-54.281865872350721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123.87964285714284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92.53749999999998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194.77542857142856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249.05729444377928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6" t="s">
        <v>5</v>
      </c>
      <c r="C44" s="117"/>
      <c r="D44" s="118"/>
      <c r="E44" s="116" t="s">
        <v>69</v>
      </c>
      <c r="F44" s="117"/>
      <c r="G44" s="118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2024-09-13T14:25:20Z</dcterms:modified>
</cp:coreProperties>
</file>