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N_Reboisement Treecolore_Vensac 2 (33)\"/>
    </mc:Choice>
  </mc:AlternateContent>
  <xr:revisionPtr revIDLastSave="0" documentId="13_ncr:1_{90FD2588-7581-4172-BDCD-5F20BA8C7689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69" i="2" s="1"/>
  <c r="BF99" i="2"/>
  <c r="BG99" i="2" s="1"/>
  <c r="BH99" i="2" s="1"/>
  <c r="BS98" i="2"/>
  <c r="BE100" i="2"/>
  <c r="AN68" i="2" l="1"/>
  <c r="AN175" i="2"/>
  <c r="AN111" i="2"/>
  <c r="AN85" i="2"/>
  <c r="AN170" i="2"/>
  <c r="AN179" i="2"/>
  <c r="AN123" i="2"/>
  <c r="AN37" i="2"/>
  <c r="AN133" i="2"/>
  <c r="AN88" i="2"/>
  <c r="AN141" i="2"/>
  <c r="AN61" i="2"/>
  <c r="AN119" i="2"/>
  <c r="AN118" i="2"/>
  <c r="AN100" i="2"/>
  <c r="AN115" i="2"/>
  <c r="AN20" i="2"/>
  <c r="AN101" i="2"/>
  <c r="AN158" i="2"/>
  <c r="AN188" i="2"/>
  <c r="AN47" i="2"/>
  <c r="AN165" i="2"/>
  <c r="AN192" i="2"/>
  <c r="AN55" i="2"/>
  <c r="AN195" i="2"/>
  <c r="AN201" i="2"/>
  <c r="AN139" i="2"/>
  <c r="AN131" i="2"/>
  <c r="AN27" i="2"/>
  <c r="AN53" i="2"/>
  <c r="AN132" i="2"/>
  <c r="AN25" i="2"/>
  <c r="AN50" i="2"/>
  <c r="AN66" i="2"/>
  <c r="AN116" i="2"/>
  <c r="AN33" i="2"/>
  <c r="AN62" i="2"/>
  <c r="AN102" i="2"/>
  <c r="AN80" i="2"/>
  <c r="AN15" i="2"/>
  <c r="AN200" i="2"/>
  <c r="AN162" i="2"/>
  <c r="AN38" i="2"/>
  <c r="AN137" i="2"/>
  <c r="AN26" i="2"/>
  <c r="AN168" i="2"/>
  <c r="AN41" i="2"/>
  <c r="AN161" i="2"/>
  <c r="AN126" i="2"/>
  <c r="AN153" i="2"/>
  <c r="AN176" i="2"/>
  <c r="AN14" i="2"/>
  <c r="AN58" i="2"/>
  <c r="AN127" i="2"/>
  <c r="AN173" i="2"/>
  <c r="AN198" i="2"/>
  <c r="AN52" i="2"/>
  <c r="AN142" i="2"/>
  <c r="AN110" i="2"/>
  <c r="AN7" i="2"/>
  <c r="AN5" i="2"/>
  <c r="AN129" i="2"/>
  <c r="AN194" i="2"/>
  <c r="AN95" i="2"/>
  <c r="AN135" i="2"/>
  <c r="AN82" i="2"/>
  <c r="AN73" i="2"/>
  <c r="AN191" i="2"/>
  <c r="AN166" i="2"/>
  <c r="AN94" i="2"/>
  <c r="AN146" i="2"/>
  <c r="AN34" i="2"/>
  <c r="AN169" i="2"/>
  <c r="AN39" i="2"/>
  <c r="AN11" i="2"/>
  <c r="AN180" i="2"/>
  <c r="AN18" i="2"/>
  <c r="AN114" i="2"/>
  <c r="AN160" i="2"/>
  <c r="AN51" i="2"/>
  <c r="AN149" i="2"/>
  <c r="AN196" i="2"/>
  <c r="AN150" i="2"/>
  <c r="AN184" i="2"/>
  <c r="AN120" i="2"/>
  <c r="AN145" i="2"/>
  <c r="AN138" i="2"/>
  <c r="AN183" i="2"/>
  <c r="AN79" i="2"/>
  <c r="AN87" i="2"/>
  <c r="AN59" i="2"/>
  <c r="AN96" i="2"/>
  <c r="AN109" i="2"/>
  <c r="AN35" i="2"/>
  <c r="AN19" i="2"/>
  <c r="AN108" i="2"/>
  <c r="AN164" i="2"/>
  <c r="AN182" i="2"/>
  <c r="AN10" i="2"/>
  <c r="AN113" i="2"/>
  <c r="AN117" i="2"/>
  <c r="AN112" i="2"/>
  <c r="AN186" i="2"/>
  <c r="AN172" i="2"/>
  <c r="AN77" i="2"/>
  <c r="AN84" i="2"/>
  <c r="AN28" i="2"/>
  <c r="AN93" i="2"/>
  <c r="AN167" i="2"/>
  <c r="AN4" i="2"/>
  <c r="AN72" i="2"/>
  <c r="AN63" i="2"/>
  <c r="AN105" i="2"/>
  <c r="AN90" i="2"/>
  <c r="AN134" i="2"/>
  <c r="AN163" i="2"/>
  <c r="AN71" i="2"/>
  <c r="AN21" i="2"/>
  <c r="AN23" i="2"/>
  <c r="AN157" i="2"/>
  <c r="AN152" i="2"/>
  <c r="AN83" i="2"/>
  <c r="AN81" i="2"/>
  <c r="AN70" i="2"/>
  <c r="AN159" i="2"/>
  <c r="AN43" i="2"/>
  <c r="AN3" i="2"/>
  <c r="C7" i="4" s="1"/>
  <c r="E7" i="4" s="1"/>
  <c r="F7" i="4" s="1"/>
  <c r="G7" i="4" s="1"/>
  <c r="L7" i="4" s="1"/>
  <c r="AN60" i="2"/>
  <c r="AN49" i="2"/>
  <c r="AN29" i="2"/>
  <c r="AN12" i="2"/>
  <c r="AN98" i="2"/>
  <c r="AN190" i="2"/>
  <c r="AN67" i="2"/>
  <c r="AN9" i="2"/>
  <c r="AN144" i="2"/>
  <c r="AN86" i="2"/>
  <c r="AN17" i="2"/>
  <c r="AN154" i="2"/>
  <c r="AN31" i="2"/>
  <c r="AN122" i="2"/>
  <c r="AN92" i="2"/>
  <c r="AN121" i="2"/>
  <c r="AN24" i="2"/>
  <c r="AN89" i="2"/>
  <c r="AN189" i="2"/>
  <c r="AN136" i="2"/>
  <c r="AN151" i="2"/>
  <c r="AN74" i="2"/>
  <c r="AN44" i="2"/>
  <c r="AN91" i="2"/>
  <c r="AN155" i="2"/>
  <c r="AN185" i="2"/>
  <c r="AN130" i="2"/>
  <c r="AN107" i="2"/>
  <c r="AN65" i="2"/>
  <c r="AN124" i="2"/>
  <c r="AN64" i="2"/>
  <c r="AN156" i="2"/>
  <c r="AN148" i="2"/>
  <c r="AN199" i="2"/>
  <c r="AN30" i="2"/>
  <c r="AN40" i="2"/>
  <c r="AN181" i="2"/>
  <c r="AN125" i="2"/>
  <c r="AN103" i="2"/>
  <c r="AN54" i="2"/>
  <c r="AN140" i="2"/>
  <c r="AN106" i="2"/>
  <c r="AN97" i="2"/>
  <c r="AN177" i="2"/>
  <c r="AN48" i="2"/>
  <c r="AN22" i="2"/>
  <c r="AN197" i="2"/>
  <c r="AN75" i="2"/>
  <c r="AN187" i="2"/>
  <c r="AN78" i="2"/>
  <c r="AN42" i="2"/>
  <c r="AN45" i="2"/>
  <c r="AN76" i="2"/>
  <c r="AN104" i="2"/>
  <c r="AN32" i="2"/>
  <c r="AN99" i="2"/>
  <c r="AN193" i="2"/>
  <c r="AN56" i="2"/>
  <c r="AN171" i="2"/>
  <c r="AN203" i="2"/>
  <c r="AN143" i="2"/>
  <c r="AN46" i="2"/>
  <c r="AN13" i="2"/>
  <c r="AN202" i="2"/>
  <c r="AN8" i="2"/>
  <c r="AN178" i="2"/>
  <c r="AN147" i="2"/>
  <c r="AN57" i="2"/>
  <c r="AN16" i="2"/>
  <c r="AN6" i="2"/>
  <c r="AN36" i="2"/>
  <c r="AN174" i="2"/>
  <c r="AN12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<sst xmlns="http://schemas.openxmlformats.org/spreadsheetml/2006/main" count="1171" uniqueCount="325">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</sst>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31" zoomScale="80" zoomScaleNormal="80" workbookViewId="0">
      <selection activeCell="A62" sqref="A62:G80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3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1" t="s">
        <v>36</v>
      </c>
      <c r="C9" s="262">
        <v>1</v>
      </c>
      <c r="D9" s="33">
        <f t="shared" ref="D9:D18" si="0">C9*$C$5</f>
        <v>3</v>
      </c>
      <c r="E9" s="263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1"/>
      <c r="C10" s="262"/>
      <c r="D10" s="33">
        <f t="shared" si="0"/>
        <v>0</v>
      </c>
      <c r="E10" s="263"/>
      <c r="F10" s="35" t="str">
        <f t="array" ref="F10">IF(E10="","",IF(INDEX(A:A,MAX(IF(ISNUMBER($A$62:$A$81),ROW($A$62:$A$81),"")))&lt;&gt;E10,"Corrigez : révolution incorrecte","OK"))</f>
        <v/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1"/>
      <c r="C11" s="262"/>
      <c r="D11" s="33">
        <f t="shared" si="0"/>
        <v>0</v>
      </c>
      <c r="E11" s="263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1"/>
      <c r="C12" s="262"/>
      <c r="D12" s="33">
        <f t="shared" si="0"/>
        <v>0</v>
      </c>
      <c r="E12" s="263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3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64">
        <v>11</v>
      </c>
      <c r="B36" s="264">
        <v>83</v>
      </c>
      <c r="C36" s="264"/>
      <c r="D36" s="264"/>
      <c r="E36" s="259"/>
      <c r="F36" s="259"/>
      <c r="G36" s="259"/>
      <c r="H36" s="259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4">
        <v>12</v>
      </c>
      <c r="B37" s="264">
        <v>106</v>
      </c>
      <c r="C37" s="264">
        <v>1</v>
      </c>
      <c r="D37" s="264">
        <v>34</v>
      </c>
      <c r="E37" s="259"/>
      <c r="F37" s="259"/>
      <c r="G37" s="259">
        <v>1</v>
      </c>
      <c r="H37" s="259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4">
        <v>13</v>
      </c>
      <c r="B38" s="264">
        <v>89</v>
      </c>
      <c r="C38" s="264"/>
      <c r="D38" s="264"/>
      <c r="E38" s="259"/>
      <c r="F38" s="259"/>
      <c r="G38" s="259"/>
      <c r="H38" s="259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4">
        <v>14</v>
      </c>
      <c r="B39" s="264">
        <v>110</v>
      </c>
      <c r="C39" s="264"/>
      <c r="D39" s="264"/>
      <c r="E39" s="259"/>
      <c r="F39" s="259"/>
      <c r="G39" s="259"/>
      <c r="H39" s="259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4">
        <v>15</v>
      </c>
      <c r="B40" s="264">
        <v>131</v>
      </c>
      <c r="C40" s="264"/>
      <c r="D40" s="264"/>
      <c r="E40" s="259"/>
      <c r="F40" s="259"/>
      <c r="G40" s="259"/>
      <c r="H40" s="259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4">
        <v>16</v>
      </c>
      <c r="B41" s="264">
        <v>153</v>
      </c>
      <c r="C41" s="264"/>
      <c r="D41" s="264"/>
      <c r="E41" s="259"/>
      <c r="F41" s="259"/>
      <c r="G41" s="259"/>
      <c r="H41" s="259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4">
        <v>17</v>
      </c>
      <c r="B42" s="264">
        <v>176</v>
      </c>
      <c r="C42" s="264">
        <v>2</v>
      </c>
      <c r="D42" s="264">
        <v>43</v>
      </c>
      <c r="E42" s="259">
        <v>0.25</v>
      </c>
      <c r="F42" s="259">
        <v>0.75</v>
      </c>
      <c r="G42" s="259"/>
      <c r="H42" s="259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4">
        <v>18</v>
      </c>
      <c r="B43" s="264">
        <v>151</v>
      </c>
      <c r="C43" s="264"/>
      <c r="D43" s="264"/>
      <c r="E43" s="259"/>
      <c r="F43" s="259"/>
      <c r="G43" s="259"/>
      <c r="H43" s="259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4">
        <v>19</v>
      </c>
      <c r="B44" s="264">
        <v>171</v>
      </c>
      <c r="C44" s="264"/>
      <c r="D44" s="264"/>
      <c r="E44" s="259"/>
      <c r="F44" s="259"/>
      <c r="G44" s="259"/>
      <c r="H44" s="259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4">
        <v>20</v>
      </c>
      <c r="B45" s="260">
        <v>192</v>
      </c>
      <c r="C45" s="264"/>
      <c r="D45" s="260"/>
      <c r="E45" s="259"/>
      <c r="F45" s="259"/>
      <c r="G45" s="259"/>
      <c r="H45" s="259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4">
        <v>21</v>
      </c>
      <c r="B46" s="265">
        <v>212</v>
      </c>
      <c r="C46" s="264"/>
      <c r="D46" s="265"/>
      <c r="E46" s="259"/>
      <c r="F46" s="259"/>
      <c r="G46" s="259"/>
      <c r="H46" s="259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4">
        <v>22</v>
      </c>
      <c r="B47" s="260">
        <v>232</v>
      </c>
      <c r="C47" s="264">
        <v>3</v>
      </c>
      <c r="D47" s="260">
        <v>56</v>
      </c>
      <c r="E47" s="259">
        <v>0.6</v>
      </c>
      <c r="F47" s="259">
        <v>0.4</v>
      </c>
      <c r="G47" s="259"/>
      <c r="H47" s="259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4">
        <v>23</v>
      </c>
      <c r="B48" s="260">
        <v>192</v>
      </c>
      <c r="C48" s="264"/>
      <c r="D48" s="260"/>
      <c r="E48" s="259"/>
      <c r="F48" s="259"/>
      <c r="G48" s="259"/>
      <c r="H48" s="259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4">
        <v>24</v>
      </c>
      <c r="B49" s="260">
        <v>209</v>
      </c>
      <c r="C49" s="264"/>
      <c r="D49" s="260"/>
      <c r="E49" s="259"/>
      <c r="F49" s="259"/>
      <c r="G49" s="259"/>
      <c r="H49" s="259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0">
        <v>25</v>
      </c>
      <c r="B50" s="260">
        <v>226</v>
      </c>
      <c r="C50" s="260"/>
      <c r="D50" s="260"/>
      <c r="E50" s="259"/>
      <c r="F50" s="259"/>
      <c r="G50" s="259"/>
      <c r="H50" s="259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0">
        <v>26</v>
      </c>
      <c r="B51" s="260">
        <v>244</v>
      </c>
      <c r="C51" s="260"/>
      <c r="D51" s="260"/>
      <c r="E51" s="259"/>
      <c r="F51" s="259"/>
      <c r="G51" s="259"/>
      <c r="H51" s="259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0">
        <v>27</v>
      </c>
      <c r="B52" s="260">
        <v>261</v>
      </c>
      <c r="C52" s="260"/>
      <c r="D52" s="260"/>
      <c r="E52" s="259"/>
      <c r="F52" s="259"/>
      <c r="G52" s="259"/>
      <c r="H52" s="259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0">
        <v>28</v>
      </c>
      <c r="B53" s="260">
        <v>277</v>
      </c>
      <c r="C53" s="260"/>
      <c r="D53" s="260"/>
      <c r="E53" s="259"/>
      <c r="F53" s="259"/>
      <c r="G53" s="259"/>
      <c r="H53" s="259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0">
        <v>29</v>
      </c>
      <c r="B54" s="260">
        <v>293</v>
      </c>
      <c r="C54" s="260"/>
      <c r="D54" s="260"/>
      <c r="E54" s="259"/>
      <c r="F54" s="259"/>
      <c r="G54" s="259"/>
      <c r="H54" s="259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0">
        <v>30</v>
      </c>
      <c r="B55" s="260">
        <v>309</v>
      </c>
      <c r="C55" s="260">
        <v>4</v>
      </c>
      <c r="D55" s="260">
        <v>309</v>
      </c>
      <c r="E55" s="259">
        <v>1</v>
      </c>
      <c r="F55" s="259"/>
      <c r="G55" s="259"/>
      <c r="H55" s="259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/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/>
      <c r="B62" s="60"/>
      <c r="C62" s="260"/>
      <c r="D62" s="260"/>
      <c r="E62" s="259"/>
      <c r="F62" s="259"/>
      <c r="G62" s="259"/>
      <c r="H62" s="259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/>
      <c r="B63" s="60"/>
      <c r="C63" s="260"/>
      <c r="D63" s="260"/>
      <c r="E63" s="259"/>
      <c r="F63" s="259"/>
      <c r="G63" s="259"/>
      <c r="H63" s="259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/>
      <c r="B64" s="60"/>
      <c r="C64" s="260"/>
      <c r="D64" s="260"/>
      <c r="E64" s="259"/>
      <c r="F64" s="259"/>
      <c r="G64" s="259"/>
      <c r="H64" s="259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/>
      <c r="B65" s="60"/>
      <c r="C65" s="260"/>
      <c r="D65" s="260"/>
      <c r="E65" s="259"/>
      <c r="F65" s="259"/>
      <c r="G65" s="259"/>
      <c r="H65" s="259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/>
      <c r="B66" s="60"/>
      <c r="C66" s="260"/>
      <c r="D66" s="260"/>
      <c r="E66" s="259"/>
      <c r="F66" s="259"/>
      <c r="G66" s="259"/>
      <c r="H66" s="259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/>
      <c r="B67" s="60"/>
      <c r="C67" s="260"/>
      <c r="D67" s="260"/>
      <c r="E67" s="259"/>
      <c r="F67" s="259"/>
      <c r="G67" s="259"/>
      <c r="H67" s="259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/>
      <c r="B68" s="60"/>
      <c r="C68" s="260"/>
      <c r="D68" s="260"/>
      <c r="E68" s="259"/>
      <c r="F68" s="259"/>
      <c r="G68" s="259"/>
      <c r="H68" s="259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60"/>
      <c r="C69" s="260"/>
      <c r="D69" s="260"/>
      <c r="E69" s="259"/>
      <c r="F69" s="259"/>
      <c r="G69" s="259"/>
      <c r="H69" s="259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60"/>
      <c r="C70" s="260"/>
      <c r="D70" s="260"/>
      <c r="E70" s="259"/>
      <c r="F70" s="259"/>
      <c r="G70" s="259"/>
      <c r="H70" s="259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60"/>
      <c r="C71" s="260"/>
      <c r="D71" s="260"/>
      <c r="E71" s="259"/>
      <c r="F71" s="259"/>
      <c r="G71" s="259"/>
      <c r="H71" s="259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60"/>
      <c r="C72" s="260"/>
      <c r="D72" s="260"/>
      <c r="E72" s="259"/>
      <c r="F72" s="259"/>
      <c r="G72" s="259"/>
      <c r="H72" s="259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0"/>
      <c r="B73" s="260"/>
      <c r="C73" s="260"/>
      <c r="D73" s="260"/>
      <c r="E73" s="259"/>
      <c r="F73" s="259"/>
      <c r="G73" s="259"/>
      <c r="H73" s="259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0"/>
      <c r="B74" s="260"/>
      <c r="C74" s="260"/>
      <c r="D74" s="260"/>
      <c r="E74" s="259"/>
      <c r="F74" s="259"/>
      <c r="G74" s="259"/>
      <c r="H74" s="259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0"/>
      <c r="B75" s="260"/>
      <c r="C75" s="260"/>
      <c r="D75" s="260"/>
      <c r="E75" s="259"/>
      <c r="F75" s="259"/>
      <c r="G75" s="259"/>
      <c r="H75" s="259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0"/>
      <c r="B76" s="260"/>
      <c r="C76" s="260"/>
      <c r="D76" s="260"/>
      <c r="E76" s="259"/>
      <c r="F76" s="259"/>
      <c r="G76" s="259"/>
      <c r="H76" s="259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0"/>
      <c r="B88" s="260"/>
      <c r="C88" s="260"/>
      <c r="D88" s="260"/>
      <c r="E88" s="259"/>
      <c r="F88" s="259"/>
      <c r="G88" s="259"/>
      <c r="H88" s="259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0"/>
      <c r="B89" s="260"/>
      <c r="C89" s="260"/>
      <c r="D89" s="260"/>
      <c r="E89" s="259"/>
      <c r="F89" s="259"/>
      <c r="G89" s="259"/>
      <c r="H89" s="259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0"/>
      <c r="B90" s="260"/>
      <c r="C90" s="260"/>
      <c r="D90" s="260"/>
      <c r="E90" s="259"/>
      <c r="F90" s="259"/>
      <c r="G90" s="259"/>
      <c r="H90" s="259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0"/>
      <c r="B91" s="260"/>
      <c r="C91" s="260"/>
      <c r="D91" s="260"/>
      <c r="E91" s="259"/>
      <c r="F91" s="259"/>
      <c r="G91" s="259"/>
      <c r="H91" s="259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0"/>
      <c r="B92" s="260"/>
      <c r="C92" s="260"/>
      <c r="D92" s="260"/>
      <c r="E92" s="259"/>
      <c r="F92" s="259"/>
      <c r="G92" s="259"/>
      <c r="H92" s="259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0"/>
      <c r="B93" s="260"/>
      <c r="C93" s="260"/>
      <c r="D93" s="260"/>
      <c r="E93" s="259"/>
      <c r="F93" s="259"/>
      <c r="G93" s="259"/>
      <c r="H93" s="259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0"/>
      <c r="B94" s="260"/>
      <c r="C94" s="260"/>
      <c r="D94" s="260"/>
      <c r="E94" s="259"/>
      <c r="F94" s="259"/>
      <c r="G94" s="259"/>
      <c r="H94" s="259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0"/>
      <c r="B95" s="260"/>
      <c r="C95" s="260"/>
      <c r="D95" s="260"/>
      <c r="E95" s="259"/>
      <c r="F95" s="259"/>
      <c r="G95" s="259"/>
      <c r="H95" s="259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0"/>
      <c r="B96" s="260"/>
      <c r="C96" s="260"/>
      <c r="D96" s="260"/>
      <c r="E96" s="259"/>
      <c r="F96" s="259"/>
      <c r="G96" s="259"/>
      <c r="H96" s="259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0"/>
      <c r="B97" s="260"/>
      <c r="C97" s="260"/>
      <c r="D97" s="260"/>
      <c r="E97" s="259"/>
      <c r="F97" s="259"/>
      <c r="G97" s="259"/>
      <c r="H97" s="259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0"/>
      <c r="B98" s="260"/>
      <c r="C98" s="260"/>
      <c r="D98" s="260"/>
      <c r="E98" s="259"/>
      <c r="F98" s="259"/>
      <c r="G98" s="259"/>
      <c r="H98" s="259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0"/>
      <c r="B99" s="260"/>
      <c r="C99" s="260"/>
      <c r="D99" s="260"/>
      <c r="E99" s="259"/>
      <c r="F99" s="259"/>
      <c r="G99" s="259"/>
      <c r="H99" s="259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0"/>
      <c r="B100" s="260"/>
      <c r="C100" s="260"/>
      <c r="D100" s="260"/>
      <c r="E100" s="259"/>
      <c r="F100" s="259"/>
      <c r="G100" s="259"/>
      <c r="H100" s="259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0"/>
      <c r="B101" s="260"/>
      <c r="C101" s="260"/>
      <c r="D101" s="260"/>
      <c r="E101" s="259"/>
      <c r="F101" s="259"/>
      <c r="G101" s="259"/>
      <c r="H101" s="259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0"/>
      <c r="B102" s="260"/>
      <c r="C102" s="260"/>
      <c r="D102" s="260"/>
      <c r="E102" s="259"/>
      <c r="F102" s="259"/>
      <c r="G102" s="259"/>
      <c r="H102" s="259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0"/>
      <c r="B114" s="260"/>
      <c r="C114" s="260"/>
      <c r="D114" s="260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0"/>
      <c r="B115" s="260"/>
      <c r="C115" s="260"/>
      <c r="D115" s="260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0"/>
      <c r="B116" s="260"/>
      <c r="C116" s="260"/>
      <c r="D116" s="260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0"/>
      <c r="B117" s="260"/>
      <c r="C117" s="260"/>
      <c r="D117" s="260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0"/>
      <c r="B118" s="260"/>
      <c r="C118" s="260"/>
      <c r="D118" s="260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0"/>
      <c r="B119" s="260"/>
      <c r="C119" s="260"/>
      <c r="D119" s="260"/>
      <c r="E119" s="259"/>
      <c r="F119" s="259"/>
      <c r="G119" s="259"/>
      <c r="H119" s="259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0"/>
      <c r="B120" s="260"/>
      <c r="C120" s="260"/>
      <c r="D120" s="260"/>
      <c r="E120" s="259"/>
      <c r="F120" s="259"/>
      <c r="G120" s="259"/>
      <c r="H120" s="259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0"/>
      <c r="B121" s="260"/>
      <c r="C121" s="260"/>
      <c r="D121" s="260"/>
      <c r="E121" s="259"/>
      <c r="F121" s="259"/>
      <c r="G121" s="259"/>
      <c r="H121" s="259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0"/>
      <c r="B122" s="260"/>
      <c r="C122" s="260"/>
      <c r="D122" s="260"/>
      <c r="E122" s="259"/>
      <c r="F122" s="259"/>
      <c r="G122" s="259"/>
      <c r="H122" s="259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0"/>
      <c r="B123" s="260"/>
      <c r="C123" s="260"/>
      <c r="D123" s="260"/>
      <c r="E123" s="259"/>
      <c r="F123" s="259"/>
      <c r="G123" s="259"/>
      <c r="H123" s="259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0"/>
      <c r="B124" s="260"/>
      <c r="C124" s="260"/>
      <c r="D124" s="260"/>
      <c r="E124" s="259"/>
      <c r="F124" s="259"/>
      <c r="G124" s="259"/>
      <c r="H124" s="259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0"/>
      <c r="B125" s="260"/>
      <c r="C125" s="260"/>
      <c r="D125" s="260"/>
      <c r="E125" s="259"/>
      <c r="F125" s="259"/>
      <c r="G125" s="259"/>
      <c r="H125" s="259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0"/>
      <c r="B126" s="260"/>
      <c r="C126" s="260"/>
      <c r="D126" s="260"/>
      <c r="E126" s="259"/>
      <c r="F126" s="259"/>
      <c r="G126" s="259"/>
      <c r="H126" s="259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0"/>
      <c r="B127" s="260"/>
      <c r="C127" s="260"/>
      <c r="D127" s="260"/>
      <c r="E127" s="259"/>
      <c r="F127" s="259"/>
      <c r="G127" s="259"/>
      <c r="H127" s="259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0"/>
      <c r="B128" s="260"/>
      <c r="C128" s="260"/>
      <c r="D128" s="260"/>
      <c r="E128" s="259"/>
      <c r="F128" s="259"/>
      <c r="G128" s="259"/>
      <c r="H128" s="259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0"/>
      <c r="B129" s="260"/>
      <c r="C129" s="260"/>
      <c r="D129" s="260"/>
      <c r="E129" s="259"/>
      <c r="F129" s="259"/>
      <c r="G129" s="259"/>
      <c r="H129" s="259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0"/>
      <c r="B130" s="260"/>
      <c r="C130" s="260"/>
      <c r="D130" s="260"/>
      <c r="E130" s="259"/>
      <c r="F130" s="259"/>
      <c r="G130" s="259"/>
      <c r="H130" s="259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0"/>
      <c r="B131" s="260"/>
      <c r="C131" s="260"/>
      <c r="D131" s="260"/>
      <c r="E131" s="259"/>
      <c r="F131" s="259"/>
      <c r="G131" s="259"/>
      <c r="H131" s="259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0"/>
      <c r="B132" s="260"/>
      <c r="C132" s="260"/>
      <c r="D132" s="260"/>
      <c r="E132" s="259"/>
      <c r="F132" s="259"/>
      <c r="G132" s="259"/>
      <c r="H132" s="259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0"/>
      <c r="B133" s="260"/>
      <c r="C133" s="260"/>
      <c r="D133" s="260"/>
      <c r="E133" s="259"/>
      <c r="F133" s="259"/>
      <c r="G133" s="259"/>
      <c r="H133" s="259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0" zoomScaleNormal="110" workbookViewId="0">
      <selection activeCell="G23" sqref="G23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/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 t="e">
        <f>EXP(LN('Données projet'!B62)/'Données projet'!A62)</f>
        <v>#NUM!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3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445.18886685835713</v>
      </c>
      <c r="G6" s="145">
        <f ca="1">F6*(100%-'Données projet'!$C$24)*(100%-'Données projet'!$C$25)*(100%-'Données projet'!$C$26)*(100%-'Données projet'!$C$27)</f>
        <v>272.4555865173146</v>
      </c>
      <c r="H6" s="146">
        <f>IF(OR('Données projet'!B9="",'Données projet'!C9="",'Données projet'!C9=0%),0,AVERAGE(Calculateur!$AC$3:$AC$33)*B6)</f>
        <v>51.800196254625156</v>
      </c>
      <c r="I6" s="147">
        <f>H6*(100%-'Données projet'!$C$24)*(100%-'Données projet'!$C$25)*(100%-'Données projet'!$C$26)*(100%-'Données projet'!$C$27)</f>
        <v>31.701720107830599</v>
      </c>
      <c r="J6" s="148">
        <f>IF(OR('Données projet'!B9="",'Données projet'!C9="",'Données projet'!C9=0%),0,SUM(Calculateur!$V$3:$V$33)*VLOOKUP('Données projet'!$B$9,Paramètres!$A$1:$I$89,9,0)*B6)</f>
        <v>782.33999999999992</v>
      </c>
      <c r="K6" s="149">
        <f>J6*(100%-'Données projet'!$C$24)*(100%-'Données projet'!$C$25)*(100%-'Données projet'!$C$26)*(100%-'Données projet'!$C$27)</f>
        <v>478.79208</v>
      </c>
      <c r="L6" s="150">
        <f ca="1">G6+I6+K6</f>
        <v>782.94938662514528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/>
      </c>
      <c r="B7" s="152">
        <f>'Données projet'!D10</f>
        <v>0</v>
      </c>
      <c r="C7" s="145">
        <f>IF(OR('Données projet'!B10="",'Données projet'!C10="",'Données projet'!C10=0%),0,Calculateur!AN3)</f>
        <v>0</v>
      </c>
      <c r="D7" s="145">
        <f>IF(OR('Données projet'!B10="",'Données projet'!C10="",'Données projet'!C10=0%),0,Calculateur!AO3)</f>
        <v>0</v>
      </c>
      <c r="E7" s="145">
        <f t="shared" ref="E7:E15" si="0">MIN(C7,D7)</f>
        <v>0</v>
      </c>
      <c r="F7" s="145">
        <f t="shared" ref="F7:F15" si="1">E7*B7</f>
        <v>0</v>
      </c>
      <c r="G7" s="145">
        <f>F7*(100%-'Données projet'!$C$24)*(100%-'Données projet'!$C$25)*(100%-'Données projet'!$C$26)*(100%-'Données projet'!$C$27)</f>
        <v>0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445.18886685835713</v>
      </c>
      <c r="G16" s="164">
        <f t="shared" ca="1" si="3"/>
        <v>272.4555865173146</v>
      </c>
      <c r="H16" s="165">
        <f t="shared" si="3"/>
        <v>51.800196254625156</v>
      </c>
      <c r="I16" s="165">
        <f t="shared" si="3"/>
        <v>31.701720107830599</v>
      </c>
      <c r="J16" s="166">
        <f t="shared" si="3"/>
        <v>782.33999999999992</v>
      </c>
      <c r="K16" s="166">
        <f t="shared" si="3"/>
        <v>478.79208</v>
      </c>
      <c r="L16" s="167">
        <f t="shared" ca="1" si="3"/>
        <v>782.94938662514528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1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3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/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/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0</v>
      </c>
      <c r="B55" s="179">
        <f>'Données projet'!D63</f>
        <v>0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0</v>
      </c>
      <c r="B56" s="179">
        <f>'Données projet'!D64</f>
        <v>0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0</v>
      </c>
      <c r="B57" s="179">
        <f>'Données projet'!D65</f>
        <v>0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0</v>
      </c>
      <c r="B58" s="179">
        <f>'Données projet'!D66</f>
        <v>0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0</v>
      </c>
      <c r="B59" s="179">
        <f>'Données projet'!D67</f>
        <v>0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0</v>
      </c>
      <c r="B60" s="179">
        <f>'Données projet'!D68</f>
        <v>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0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0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2025-02-21T12:01:15Z</dcterms:modified>
</cp:coreProperties>
</file>