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LE FRECHE 3 (BTA) (40) - LEVADOU Marie-Thérèse\dossier déposé 122024\"/>
    </mc:Choice>
  </mc:AlternateContent>
  <xr:revisionPtr revIDLastSave="0" documentId="13_ncr:1_{90ADA991-907B-4B8E-83A6-827FD930E34E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<sst xmlns="http://schemas.openxmlformats.org/spreadsheetml/2006/main" count="1169" uniqueCount="324">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</sst>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E30" sqref="E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2.29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2.29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2.29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0.5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0.5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taeda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2.5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9.1666666666666661</v>
      </c>
      <c r="H3" s="70">
        <f>(B3+E3+F3)*44/12+(C3+D3)*0.475*44/12</f>
        <v>196.16666666666666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187</v>
      </c>
      <c r="S3" s="62">
        <f ca="1">AVERAGE(OFFSET($R$3,0,0,'Données projet'!$E$9+1,1))-AVERAGE(OFFSET($H$3,0,0,'Données projet'!$E$9+1,1))</f>
        <v>193.39547427890398</v>
      </c>
      <c r="T3" s="62">
        <f>IF('Données projet'!E9&gt;30,$R$33-$H$33,LOOKUP('Données projet'!$E$9,$A$3:$A$203,R3:R203)-LOOKUP('Données projet'!$E$9,$A$3:$A$203,$H$3:$H$203))</f>
        <v>458.56990127393135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2.5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9.1666666666666661</v>
      </c>
      <c r="H4" s="70">
        <f t="shared" ref="H4:H67" si="1">(B4+E4+F4)*44/12+(C4+D4)*0.475*44/12</f>
        <v>196.16666666666666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191.68531868664627</v>
      </c>
      <c r="S4" s="62">
        <f ca="1">AVERAGE(OFFSET($R$3,0,0,'Données projet'!$E$9+1,1))-AVERAGE(OFFSET($H$3,0,0,'Données projet'!$E$9+1,1))</f>
        <v>193.39547427890398</v>
      </c>
      <c r="T4" s="62">
        <f>$T$3</f>
        <v>458.56990127393135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51.329607522363609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2.5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9.1666666666666661</v>
      </c>
      <c r="H5" s="70">
        <f t="shared" si="1"/>
        <v>196.16666666666666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51.653497091106239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195.11905316911037</v>
      </c>
      <c r="S5" s="62">
        <f ca="1">AVERAGE(OFFSET($R$3,0,0,'Données projet'!$E$9+1,1))-AVERAGE(OFFSET($H$3,0,0,'Données projet'!$E$9+1,1))</f>
        <v>193.39547427890398</v>
      </c>
      <c r="T5" s="62">
        <f t="shared" ref="T5:T68" si="34">$T$3</f>
        <v>458.56990127393135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51.653497091106239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51.653497091106239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51.653497091106239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51.653497091106239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51.653497091106239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51.653497091106239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51.653497091106239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51.653497091106239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51.653497091106239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2.5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9.1666666666666661</v>
      </c>
      <c r="H6" s="70">
        <f t="shared" si="1"/>
        <v>196.16666666666666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198.99928939664835</v>
      </c>
      <c r="S6" s="62">
        <f ca="1">AVERAGE(OFFSET($R$3,0,0,'Données projet'!$E$9+1,1))-AVERAGE(OFFSET($H$3,0,0,'Données projet'!$E$9+1,1))</f>
        <v>193.39547427890398</v>
      </c>
      <c r="T6" s="62">
        <f t="shared" si="34"/>
        <v>458.56990127393135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51.971767899939778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2.5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9.1666666666666661</v>
      </c>
      <c r="H7" s="70">
        <f t="shared" si="1"/>
        <v>196.16666666666666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203.54036671767793</v>
      </c>
      <c r="S7" s="62">
        <f ca="1">AVERAGE(OFFSET($R$3,0,0,'Données projet'!$E$9+1,1))-AVERAGE(OFFSET($H$3,0,0,'Données projet'!$E$9+1,1))</f>
        <v>193.39547427890398</v>
      </c>
      <c r="T7" s="62">
        <f t="shared" si="34"/>
        <v>458.56990127393135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52.284517421786987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2.5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9.1666666666666661</v>
      </c>
      <c r="H8" s="70">
        <f t="shared" si="1"/>
        <v>196.16666666666666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209.0550248400468</v>
      </c>
      <c r="S8" s="62">
        <f ca="1">AVERAGE(OFFSET($R$3,0,0,'Données projet'!$E$9+1,1))-AVERAGE(OFFSET($H$3,0,0,'Données projet'!$E$9+1,1))</f>
        <v>193.39547427890398</v>
      </c>
      <c r="T8" s="62">
        <f t="shared" si="34"/>
        <v>458.56990127393135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52.591841438633324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2.5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9.1666666666666661</v>
      </c>
      <c r="H9" s="70">
        <f t="shared" si="1"/>
        <v>196.16666666666666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52.893834070860954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215.9998210922729</v>
      </c>
      <c r="S9" s="62">
        <f ca="1">AVERAGE(OFFSET($R$3,0,0,'Données projet'!$E$9+1,1))-AVERAGE(OFFSET($H$3,0,0,'Données projet'!$E$9+1,1))</f>
        <v>193.39547427890398</v>
      </c>
      <c r="T9" s="62">
        <f t="shared" si="34"/>
        <v>458.56990127393135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52.893834070860954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52.893834070860954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52.893834070860954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52.893834070860954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52.893834070860954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52.893834070860954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52.893834070860954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52.893834070860954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52.893834070860954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2.5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9.1666666666666661</v>
      </c>
      <c r="H10" s="70">
        <f t="shared" si="1"/>
        <v>196.16666666666666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225.04157728366735</v>
      </c>
      <c r="S10" s="62">
        <f ca="1">AVERAGE(OFFSET($R$3,0,0,'Données projet'!$E$9+1,1))-AVERAGE(OFFSET($H$3,0,0,'Données projet'!$E$9+1,1))</f>
        <v>193.39547427890398</v>
      </c>
      <c r="T10" s="62">
        <f t="shared" si="34"/>
        <v>458.56990127393135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53.190587806073808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2.5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9.1666666666666661</v>
      </c>
      <c r="H11" s="70">
        <f t="shared" si="1"/>
        <v>196.16666666666666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53.482193527422687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237.1546223905932</v>
      </c>
      <c r="S11" s="62">
        <f ca="1">AVERAGE(OFFSET($R$3,0,0,'Données projet'!$E$9+1,1))-AVERAGE(OFFSET($H$3,0,0,'Données projet'!$E$9+1,1))</f>
        <v>193.39547427890398</v>
      </c>
      <c r="T11" s="62">
        <f t="shared" si="34"/>
        <v>458.56990127393135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53.482193527422687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53.482193527422687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53.482193527422687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53.482193527422687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53.482193527422687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53.482193527422687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53.482193527422687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53.482193527422687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53.482193527422687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2.5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9.1666666666666661</v>
      </c>
      <c r="H12" s="70">
        <f t="shared" si="1"/>
        <v>196.16666666666666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253.76314489232334</v>
      </c>
      <c r="S12" s="62">
        <f ca="1">AVERAGE(OFFSET($R$3,0,0,'Données projet'!$E$9+1,1))-AVERAGE(OFFSET($H$3,0,0,'Données projet'!$E$9+1,1))</f>
        <v>193.39547427890398</v>
      </c>
      <c r="T12" s="62">
        <f t="shared" si="34"/>
        <v>458.56990127393135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53.768740541438888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2.5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9.1666666666666661</v>
      </c>
      <c r="H13" s="70">
        <f t="shared" si="1"/>
        <v>196.16666666666666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276.9496388218264</v>
      </c>
      <c r="S13" s="62">
        <f ca="1">AVERAGE(OFFSET($R$3,0,0,'Données projet'!$E$9+1,1))-AVERAGE(OFFSET($H$3,0,0,'Données projet'!$E$9+1,1))</f>
        <v>193.39547427890398</v>
      </c>
      <c r="T13" s="62">
        <f t="shared" si="34"/>
        <v>458.56990127393135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54.050316605385063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2.5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9.1666666666666661</v>
      </c>
      <c r="H14" s="70">
        <f t="shared" si="1"/>
        <v>196.16666666666666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54.327007954131531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309.76021337762978</v>
      </c>
      <c r="S14" s="62">
        <f ca="1">AVERAGE(OFFSET($R$3,0,0,'Données projet'!$E$9+1,1))-AVERAGE(OFFSET($H$3,0,0,'Données projet'!$E$9+1,1))</f>
        <v>193.39547427890398</v>
      </c>
      <c r="T14" s="62">
        <f t="shared" si="34"/>
        <v>458.56990127393135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54.327007954131531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54.327007954131531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54.327007954131531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54.327007954131531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54.327007954131531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54.327007954131531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54.327007954131531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54.327007954131531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54.327007954131531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2.5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9.1666666666666661</v>
      </c>
      <c r="H15" s="70">
        <f t="shared" si="1"/>
        <v>196.16666666666666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54.598899326566446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356.65189547885717</v>
      </c>
      <c r="S15" s="62">
        <f ca="1">AVERAGE(OFFSET($R$3,0,0,'Données projet'!$E$9+1,1))-AVERAGE(OFFSET($H$3,0,0,'Données projet'!$E$9+1,1))</f>
        <v>193.39547427890398</v>
      </c>
      <c r="T15" s="62">
        <f t="shared" si="34"/>
        <v>458.56990127393135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54.598899326566446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54.598899326566446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54.598899326566446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54.598899326566446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54.598899326566446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54.598899326566446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54.598899326566446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54.598899326566446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54.598899326566446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2.5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9.1666666666666661</v>
      </c>
      <c r="H16" s="70">
        <f t="shared" si="1"/>
        <v>196.16666666666666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341.62568671466124</v>
      </c>
      <c r="S16" s="62">
        <f ca="1">AVERAGE(OFFSET($R$3,0,0,'Données projet'!$E$9+1,1))-AVERAGE(OFFSET($H$3,0,0,'Données projet'!$E$9+1,1))</f>
        <v>193.39547427890398</v>
      </c>
      <c r="T16" s="62">
        <f t="shared" si="34"/>
        <v>458.56990127393135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54.866073991547651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2.5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9.1666666666666661</v>
      </c>
      <c r="H17" s="70">
        <f t="shared" si="1"/>
        <v>196.16666666666666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370.93460675352264</v>
      </c>
      <c r="S17" s="62">
        <f ca="1">AVERAGE(OFFSET($R$3,0,0,'Données projet'!$E$9+1,1))-AVERAGE(OFFSET($H$3,0,0,'Données projet'!$E$9+1,1))</f>
        <v>193.39547427890398</v>
      </c>
      <c r="T17" s="62">
        <f t="shared" si="34"/>
        <v>458.56990127393135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55.12861377340451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2.5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9.1666666666666661</v>
      </c>
      <c r="H18" s="70">
        <f t="shared" si="1"/>
        <v>196.16666666666666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400.1109972666319</v>
      </c>
      <c r="S18" s="62">
        <f ca="1">AVERAGE(OFFSET($R$3,0,0,'Données projet'!$E$9+1,1))-AVERAGE(OFFSET($H$3,0,0,'Données projet'!$E$9+1,1))</f>
        <v>193.39547427890398</v>
      </c>
      <c r="T18" s="62">
        <f t="shared" si="34"/>
        <v>458.56990127393135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55.386599076997157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2.5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9.1666666666666661</v>
      </c>
      <c r="H19" s="70">
        <f t="shared" si="1"/>
        <v>196.16666666666666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429.17515575390883</v>
      </c>
      <c r="S19" s="62">
        <f ca="1">AVERAGE(OFFSET($R$3,0,0,'Données projet'!$E$9+1,1))-AVERAGE(OFFSET($H$3,0,0,'Données projet'!$E$9+1,1))</f>
        <v>193.39547427890398</v>
      </c>
      <c r="T19" s="62">
        <f t="shared" si="34"/>
        <v>458.56990127393135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55.640108912341219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2.5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9.1666666666666661</v>
      </c>
      <c r="H20" s="70">
        <f t="shared" si="1"/>
        <v>196.16666666666666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458.14168481973127</v>
      </c>
      <c r="S20" s="62">
        <f ca="1">AVERAGE(OFFSET($R$3,0,0,'Données projet'!$E$9+1,1))-AVERAGE(OFFSET($H$3,0,0,'Données projet'!$E$9+1,1))</f>
        <v>193.39547427890398</v>
      </c>
      <c r="T20" s="62">
        <f t="shared" si="34"/>
        <v>458.56990127393135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55.889220918805137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2.5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9.1666666666666661</v>
      </c>
      <c r="H21" s="70">
        <f t="shared" si="1"/>
        <v>196.16666666666666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430.3296924665126</v>
      </c>
      <c r="S21" s="62">
        <f ca="1">AVERAGE(OFFSET($R$3,0,0,'Données projet'!$E$9+1,1))-AVERAGE(OFFSET($H$3,0,0,'Données projet'!$E$9+1,1))</f>
        <v>193.39547427890398</v>
      </c>
      <c r="T21" s="62">
        <f t="shared" si="34"/>
        <v>458.56990127393135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56.13401138888792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2.5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9.1666666666666661</v>
      </c>
      <c r="H22" s="70">
        <f t="shared" si="1"/>
        <v>196.16666666666666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457.9849583637058</v>
      </c>
      <c r="S22" s="62">
        <f ca="1">AVERAGE(OFFSET($R$3,0,0,'Données projet'!$E$9+1,1))-AVERAGE(OFFSET($H$3,0,0,'Données projet'!$E$9+1,1))</f>
        <v>193.39547427890398</v>
      </c>
      <c r="T22" s="62">
        <f t="shared" si="34"/>
        <v>458.56990127393135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56.374555291584272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2.5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9.1666666666666661</v>
      </c>
      <c r="H23" s="70">
        <f t="shared" si="1"/>
        <v>196.16666666666666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485.55939256889383</v>
      </c>
      <c r="S23" s="62">
        <f ca="1">AVERAGE(OFFSET($R$3,0,0,'Données projet'!$E$9+1,1))-AVERAGE(OFFSET($H$3,0,0,'Données projet'!$E$9+1,1))</f>
        <v>193.39547427890398</v>
      </c>
      <c r="T23" s="62">
        <f t="shared" si="34"/>
        <v>458.56990127393135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56.610926295344441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2.5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9.1666666666666661</v>
      </c>
      <c r="H24" s="70">
        <f t="shared" si="1"/>
        <v>196.16666666666666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513.06077239656133</v>
      </c>
      <c r="S24" s="62">
        <f ca="1">AVERAGE(OFFSET($R$3,0,0,'Données projet'!$E$9+1,1))-AVERAGE(OFFSET($H$3,0,0,'Données projet'!$E$9+1,1))</f>
        <v>193.39547427890398</v>
      </c>
      <c r="T24" s="62">
        <f t="shared" si="34"/>
        <v>458.56990127393135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56.843196790635773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2.5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9.1666666666666661</v>
      </c>
      <c r="H25" s="70">
        <f t="shared" si="1"/>
        <v>196.16666666666666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57.071437912112835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540.49538813903155</v>
      </c>
      <c r="S25" s="62">
        <f ca="1">AVERAGE(OFFSET($R$3,0,0,'Données projet'!$E$9+1,1))-AVERAGE(OFFSET($H$3,0,0,'Données projet'!$E$9+1,1))</f>
        <v>193.39547427890398</v>
      </c>
      <c r="T25" s="62">
        <f t="shared" si="34"/>
        <v>458.56990127393135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57.071437912112835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57.071437912112835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57.071437912112835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57.071437912112835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57.071437912112835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57.071437912112835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57.071437912112835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57.071437912112835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57.071437912112835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2.5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9.1666666666666661</v>
      </c>
      <c r="H26" s="70">
        <f t="shared" si="1"/>
        <v>196.16666666666666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492.02623000314526</v>
      </c>
      <c r="S26" s="62">
        <f ca="1">AVERAGE(OFFSET($R$3,0,0,'Données projet'!$E$9+1,1))-AVERAGE(OFFSET($H$3,0,0,'Données projet'!$E$9+1,1))</f>
        <v>193.39547427890398</v>
      </c>
      <c r="T26" s="62">
        <f t="shared" si="34"/>
        <v>458.56990127393135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57.295719560402972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2.5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9.1666666666666661</v>
      </c>
      <c r="H27" s="70">
        <f t="shared" si="1"/>
        <v>196.16666666666666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515.40977708882235</v>
      </c>
      <c r="S27" s="62">
        <f ca="1">AVERAGE(OFFSET($R$3,0,0,'Données projet'!$E$9+1,1))-AVERAGE(OFFSET($H$3,0,0,'Données projet'!$E$9+1,1))</f>
        <v>193.39547427890398</v>
      </c>
      <c r="T27" s="62">
        <f t="shared" si="34"/>
        <v>458.56990127393135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57.516110423513922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2.5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9.1666666666666661</v>
      </c>
      <c r="H28" s="70">
        <f t="shared" si="1"/>
        <v>196.16666666666666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538.74209265838533</v>
      </c>
      <c r="S28" s="62">
        <f ca="1">AVERAGE(OFFSET($R$3,0,0,'Données projet'!$E$9+1,1))-AVERAGE(OFFSET($H$3,0,0,'Données projet'!$E$9+1,1))</f>
        <v>193.39547427890398</v>
      </c>
      <c r="T28" s="62">
        <f t="shared" si="34"/>
        <v>458.56990127393135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57.732677997870056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2.5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9.1666666666666661</v>
      </c>
      <c r="H29" s="70">
        <f t="shared" si="1"/>
        <v>196.16666666666666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562.02647033199946</v>
      </c>
      <c r="S29" s="62">
        <f ca="1">AVERAGE(OFFSET($R$3,0,0,'Données projet'!$E$9+1,1))-AVERAGE(OFFSET($H$3,0,0,'Données projet'!$E$9+1,1))</f>
        <v>193.39547427890398</v>
      </c>
      <c r="T29" s="62">
        <f t="shared" si="34"/>
        <v>458.56990127393135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57.945488608983666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2.5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9.1666666666666661</v>
      </c>
      <c r="H30" s="70">
        <f t="shared" si="1"/>
        <v>196.16666666666666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58.154607431767708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585.26575758055856</v>
      </c>
      <c r="S30" s="62">
        <f ca="1">AVERAGE(OFFSET($R$3,0,0,'Données projet'!$E$9+1,1))-AVERAGE(OFFSET($H$3,0,0,'Données projet'!$E$9+1,1))</f>
        <v>193.39547427890398</v>
      </c>
      <c r="T30" s="62">
        <f t="shared" si="34"/>
        <v>458.56990127393135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58.154607431767708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58.154607431767708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58.154607431767708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58.154607431767708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58.154607431767708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58.154607431767708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58.154607431767708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58.154607431767708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58.154607431767708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2.5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9.1666666666666661</v>
      </c>
      <c r="H31" s="70">
        <f t="shared" si="1"/>
        <v>196.16666666666666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58.360098510496094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608.46244409192127</v>
      </c>
      <c r="S31" s="62">
        <f ca="1">AVERAGE(OFFSET($R$3,0,0,'Données projet'!$E$9+1,1))-AVERAGE(OFFSET($H$3,0,0,'Données projet'!$E$9+1,1))</f>
        <v>193.39547427890398</v>
      </c>
      <c r="T31" s="62">
        <f t="shared" si="34"/>
        <v>458.56990127393135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58.360098510496094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58.360098510496094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58.360098510496094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58.360098510496094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58.360098510496094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58.360098510496094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58.360098510496094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58.360098510496094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58.360098510496094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2.5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9.1666666666666661</v>
      </c>
      <c r="H32" s="70">
        <f t="shared" si="1"/>
        <v>196.16666666666666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58.562024778417772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631.61872822680039</v>
      </c>
      <c r="S32" s="62">
        <f ca="1">AVERAGE(OFFSET($R$3,0,0,'Données projet'!$E$9+1,1))-AVERAGE(OFFSET($H$3,0,0,'Données projet'!$E$9+1,1))</f>
        <v>193.39547427890398</v>
      </c>
      <c r="T32" s="62">
        <f t="shared" si="34"/>
        <v>458.56990127393135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58.562024778417772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58.562024778417772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58.562024778417772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58.562024778417772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58.562024778417772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58.562024778417772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58.562024778417772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58.562024778417772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58.562024778417772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2.5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9.1666666666666661</v>
      </c>
      <c r="H33" s="70">
        <f t="shared" si="1"/>
        <v>196.16666666666666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654.73656794059798</v>
      </c>
      <c r="S33" s="62">
        <f ca="1">AVERAGE(OFFSET($R$3,0,0,'Données projet'!$E$9+1,1))-AVERAGE(OFFSET($H$3,0,0,'Données projet'!$E$9+1,1))</f>
        <v>193.39547427890398</v>
      </c>
      <c r="T33" s="62">
        <f t="shared" si="34"/>
        <v>458.56990127393135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58.760448077030517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2.5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9.1666666666666661</v>
      </c>
      <c r="H34" s="70">
        <f t="shared" si="1"/>
        <v>196.16666666666666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58.955429175020363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252.83657364174331</v>
      </c>
      <c r="S34" s="62">
        <f ca="1">AVERAGE(OFFSET($R$3,0,0,'Données projet'!$E$9+1,1))-AVERAGE(OFFSET($H$3,0,0,'Données projet'!$E$9+1,1))</f>
        <v>193.39547427890398</v>
      </c>
      <c r="T34" s="62">
        <f t="shared" si="34"/>
        <v>458.56990127393135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58.955429175020363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58.955429175020363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58.955429175020363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58.955429175020363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58.955429175020363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58.955429175020363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58.955429175020363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58.955429175020363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58.955429175020363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2.5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9.1666666666666661</v>
      </c>
      <c r="H35" s="70">
        <f t="shared" si="1"/>
        <v>196.16666666666666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253.53910188520121</v>
      </c>
      <c r="S35" s="62">
        <f ca="1">AVERAGE(OFFSET($R$3,0,0,'Données projet'!$E$9+1,1))-AVERAGE(OFFSET($H$3,0,0,'Données projet'!$E$9+1,1))</f>
        <v>193.39547427890398</v>
      </c>
      <c r="T35" s="62">
        <f t="shared" si="34"/>
        <v>458.56990127393135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59.147027786872513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2.5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9.1666666666666661</v>
      </c>
      <c r="H36" s="70">
        <f t="shared" si="1"/>
        <v>196.16666666666666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254.22944283425298</v>
      </c>
      <c r="S36" s="62">
        <f ca="1">AVERAGE(OFFSET($R$3,0,0,'Données projet'!$E$9+1,1))-AVERAGE(OFFSET($H$3,0,0,'Données projet'!$E$9+1,1))</f>
        <v>193.39547427890398</v>
      </c>
      <c r="T36" s="62">
        <f t="shared" si="34"/>
        <v>458.56990127393135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59.335302591159362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2.5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9.1666666666666661</v>
      </c>
      <c r="H37" s="70">
        <f t="shared" si="1"/>
        <v>196.16666666666666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254.90780791120986</v>
      </c>
      <c r="S37" s="62">
        <f ca="1">AVERAGE(OFFSET($R$3,0,0,'Données projet'!$E$9+1,1))-AVERAGE(OFFSET($H$3,0,0,'Données projet'!$E$9+1,1))</f>
        <v>193.39547427890398</v>
      </c>
      <c r="T37" s="62">
        <f t="shared" si="34"/>
        <v>458.56990127393135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59.520311248511234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2.5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9.1666666666666661</v>
      </c>
      <c r="H38" s="70">
        <f t="shared" si="1"/>
        <v>196.16666666666666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255.57440487067862</v>
      </c>
      <c r="S38" s="62">
        <f ca="1">AVERAGE(OFFSET($R$3,0,0,'Données projet'!$E$9+1,1))-AVERAGE(OFFSET($H$3,0,0,'Données projet'!$E$9+1,1))</f>
        <v>193.39547427890398</v>
      </c>
      <c r="T38" s="62">
        <f t="shared" si="34"/>
        <v>458.56990127393135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59.702110419275442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2.5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9.1666666666666661</v>
      </c>
      <c r="H39" s="70">
        <f t="shared" si="1"/>
        <v>196.16666666666666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256.22943786318814</v>
      </c>
      <c r="S39" s="62">
        <f ca="1">AVERAGE(OFFSET($R$3,0,0,'Données projet'!$E$9+1,1))-AVERAGE(OFFSET($H$3,0,0,'Données projet'!$E$9+1,1))</f>
        <v>193.39547427890398</v>
      </c>
      <c r="T39" s="62">
        <f t="shared" si="34"/>
        <v>458.56990127393135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59.880755780868952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2.5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9.1666666666666661</v>
      </c>
      <c r="H40" s="70">
        <f t="shared" si="1"/>
        <v>196.16666666666666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60.056302044830012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256.873107497712</v>
      </c>
      <c r="S40" s="62">
        <f ca="1">AVERAGE(OFFSET($R$3,0,0,'Données projet'!$E$9+1,1))-AVERAGE(OFFSET($H$3,0,0,'Données projet'!$E$9+1,1))</f>
        <v>193.39547427890398</v>
      </c>
      <c r="T40" s="62">
        <f t="shared" si="34"/>
        <v>458.56990127393135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60.056302044830012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60.056302044830012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60.056302044830012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60.056302044830012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60.056302044830012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60.056302044830012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60.056302044830012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60.056302044830012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60.056302044830012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2.5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9.1666666666666661</v>
      </c>
      <c r="H41" s="70">
        <f t="shared" si="1"/>
        <v>196.16666666666666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257.50561090310663</v>
      </c>
      <c r="S41" s="62">
        <f ca="1">AVERAGE(OFFSET($R$3,0,0,'Données projet'!$E$9+1,1))-AVERAGE(OFFSET($H$3,0,0,'Données projet'!$E$9+1,1))</f>
        <v>193.39547427890398</v>
      </c>
      <c r="T41" s="62">
        <f t="shared" si="34"/>
        <v>458.56990127393135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60.228802973573991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2.5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9.1666666666666661</v>
      </c>
      <c r="H42" s="70">
        <f t="shared" si="1"/>
        <v>196.16666666666666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258.12714178848341</v>
      </c>
      <c r="S42" s="62">
        <f ca="1">AVERAGE(OFFSET($R$3,0,0,'Données projet'!$E$9+1,1))-AVERAGE(OFFSET($H$3,0,0,'Données projet'!$E$9+1,1))</f>
        <v>193.39547427890398</v>
      </c>
      <c r="T42" s="62">
        <f t="shared" si="34"/>
        <v>458.56990127393135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60.398311396858574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2.5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9.1666666666666661</v>
      </c>
      <c r="H43" s="70">
        <f t="shared" si="1"/>
        <v>196.16666666666666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60.564879227963218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258.73789050253379</v>
      </c>
      <c r="S43" s="62">
        <f ca="1">AVERAGE(OFFSET($R$3,0,0,'Données projet'!$E$9+1,1))-AVERAGE(OFFSET($H$3,0,0,'Données projet'!$E$9+1,1))</f>
        <v>193.39547427890398</v>
      </c>
      <c r="T43" s="62">
        <f t="shared" si="34"/>
        <v>458.56990127393135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60.564879227963218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60.564879227963218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60.564879227963218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60.564879227963218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60.564879227963218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60.564879227963218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60.564879227963218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60.564879227963218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60.564879227963218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2.5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9.1666666666666661</v>
      </c>
      <c r="H44" s="70">
        <f t="shared" si="1"/>
        <v>196.16666666666666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259.338044091825</v>
      </c>
      <c r="S44" s="62">
        <f ca="1">AVERAGE(OFFSET($R$3,0,0,'Données projet'!$E$9+1,1))-AVERAGE(OFFSET($H$3,0,0,'Données projet'!$E$9+1,1))</f>
        <v>193.39547427890398</v>
      </c>
      <c r="T44" s="62">
        <f t="shared" si="34"/>
        <v>458.56990127393135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60.72855747958809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2.5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9.1666666666666661</v>
      </c>
      <c r="H45" s="70">
        <f t="shared" si="1"/>
        <v>196.16666666666666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259.92778635808435</v>
      </c>
      <c r="S45" s="62">
        <f ca="1">AVERAGE(OFFSET($R$3,0,0,'Données projet'!$E$9+1,1))-AVERAGE(OFFSET($H$3,0,0,'Données projet'!$E$9+1,1))</f>
        <v>193.39547427890398</v>
      </c>
      <c r="T45" s="62">
        <f t="shared" si="34"/>
        <v>458.56990127393135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60.889396279477012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2.5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9.1666666666666661</v>
      </c>
      <c r="H46" s="70">
        <f t="shared" si="1"/>
        <v>196.16666666666666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260.50729791449032</v>
      </c>
      <c r="S46" s="62">
        <f ca="1">AVERAGE(OFFSET($R$3,0,0,'Données projet'!$E$9+1,1))-AVERAGE(OFFSET($H$3,0,0,'Données projet'!$E$9+1,1))</f>
        <v>193.39547427890398</v>
      </c>
      <c r="T46" s="62">
        <f t="shared" si="34"/>
        <v>458.56990127393135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61.047444885769551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2.5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9.1666666666666661</v>
      </c>
      <c r="H47" s="70">
        <f t="shared" si="1"/>
        <v>196.16666666666666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61.202751702086665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261.07675624098641</v>
      </c>
      <c r="S47" s="62">
        <f ca="1">AVERAGE(OFFSET($R$3,0,0,'Données projet'!$E$9+1,1))-AVERAGE(OFFSET($H$3,0,0,'Données projet'!$E$9+1,1))</f>
        <v>193.39547427890398</v>
      </c>
      <c r="T47" s="62">
        <f t="shared" si="34"/>
        <v>458.56990127393135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61.202751702086665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61.202751702086665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61.202751702086665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61.202751702086665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61.202751702086665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61.202751702086665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61.202751702086665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61.202751702086665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61.202751702086665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2.5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9.1666666666666661</v>
      </c>
      <c r="H48" s="70">
        <f t="shared" si="1"/>
        <v>196.16666666666666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261.63633573863592</v>
      </c>
      <c r="S48" s="62">
        <f ca="1">AVERAGE(OFFSET($R$3,0,0,'Données projet'!$E$9+1,1))-AVERAGE(OFFSET($H$3,0,0,'Données projet'!$E$9+1,1))</f>
        <v>193.39547427890398</v>
      </c>
      <c r="T48" s="62">
        <f t="shared" si="34"/>
        <v>458.56990127393135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61.355364292354707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2.5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9.1666666666666661</v>
      </c>
      <c r="H49" s="70">
        <f t="shared" si="1"/>
        <v>196.16666666666666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262.18620778303352</v>
      </c>
      <c r="S49" s="62">
        <f ca="1">AVERAGE(OFFSET($R$3,0,0,'Données projet'!$E$9+1,1))-AVERAGE(OFFSET($H$3,0,0,'Données projet'!$E$9+1,1))</f>
        <v>193.39547427890398</v>
      </c>
      <c r="T49" s="62">
        <f t="shared" si="34"/>
        <v>458.56990127393135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61.505329395372229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2.5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9.1666666666666661</v>
      </c>
      <c r="H50" s="70">
        <f t="shared" si="1"/>
        <v>196.16666666666666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61.652692939124144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262.7265407767905</v>
      </c>
      <c r="S50" s="62">
        <f ca="1">AVERAGE(OFFSET($R$3,0,0,'Données projet'!$E$9+1,1))-AVERAGE(OFFSET($H$3,0,0,'Données projet'!$E$9+1,1))</f>
        <v>193.39547427890398</v>
      </c>
      <c r="T50" s="62">
        <f t="shared" si="34"/>
        <v>458.56990127393135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61.652692939124144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61.652692939124144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61.652692939124144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61.652692939124144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61.652692939124144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61.652692939124144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61.652692939124144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61.652692939124144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61.652692939124144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2.5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9.1666666666666661</v>
      </c>
      <c r="H51" s="70">
        <f t="shared" si="1"/>
        <v>196.16666666666666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263.25750020110945</v>
      </c>
      <c r="S51" s="62">
        <f ca="1">AVERAGE(OFFSET($R$3,0,0,'Données projet'!$E$9+1,1))-AVERAGE(OFFSET($H$3,0,0,'Données projet'!$E$9+1,1))</f>
        <v>193.39547427890398</v>
      </c>
      <c r="T51" s="62">
        <f t="shared" si="34"/>
        <v>458.56990127393135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61.79750005484749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2.5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9.1666666666666661</v>
      </c>
      <c r="H52" s="70">
        <f t="shared" si="1"/>
        <v>196.16666666666666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263.77924866646384</v>
      </c>
      <c r="S52" s="62">
        <f ca="1">AVERAGE(OFFSET($R$3,0,0,'Données projet'!$E$9+1,1))-AVERAGE(OFFSET($H$3,0,0,'Données projet'!$E$9+1,1))</f>
        <v>193.39547427890398</v>
      </c>
      <c r="T52" s="62">
        <f t="shared" si="34"/>
        <v>458.56990127393135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61.939795090853238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2.5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9.1666666666666661</v>
      </c>
      <c r="H53" s="70">
        <f t="shared" si="1"/>
        <v>196.16666666666666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62.079621626108342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264.29194596239927</v>
      </c>
      <c r="S53" s="62">
        <f ca="1">AVERAGE(OFFSET($R$3,0,0,'Données projet'!$E$9+1,1))-AVERAGE(OFFSET($H$3,0,0,'Données projet'!$E$9+1,1))</f>
        <v>193.39547427890398</v>
      </c>
      <c r="T53" s="62">
        <f t="shared" si="34"/>
        <v>458.56990127393135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62.079621626108342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62.079621626108342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62.079621626108342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62.079621626108342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62.079621626108342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62.079621626108342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62.079621626108342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62.079621626108342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62.079621626108342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2.5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9.1666666666666661</v>
      </c>
      <c r="H54" s="70">
        <f t="shared" si="1"/>
        <v>196.16666666666666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62.217022483582063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264.7957491064696</v>
      </c>
      <c r="S54" s="62">
        <f ca="1">AVERAGE(OFFSET($R$3,0,0,'Données projet'!$E$9+1,1))-AVERAGE(OFFSET($H$3,0,0,'Données projet'!$E$9+1,1))</f>
        <v>193.39547427890398</v>
      </c>
      <c r="T54" s="62">
        <f t="shared" si="34"/>
        <v>458.56990127393135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62.217022483582063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62.217022483582063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62.217022483582063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62.217022483582063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62.217022483582063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62.217022483582063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62.217022483582063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62.217022483582063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62.217022483582063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2.5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9.1666666666666661</v>
      </c>
      <c r="H55" s="70">
        <f t="shared" si="1"/>
        <v>196.16666666666666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265.29081239232539</v>
      </c>
      <c r="S55" s="62">
        <f ca="1">AVERAGE(OFFSET($R$3,0,0,'Données projet'!$E$9+1,1))-AVERAGE(OFFSET($H$3,0,0,'Données projet'!$E$9+1,1))</f>
        <v>193.39547427890398</v>
      </c>
      <c r="T55" s="62">
        <f t="shared" si="34"/>
        <v>458.56990127393135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62.352039743360919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2.5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9.1666666666666661</v>
      </c>
      <c r="H56" s="70">
        <f t="shared" si="1"/>
        <v>196.16666666666666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265.77728743696724</v>
      </c>
      <c r="S56" s="62">
        <f ca="1">AVERAGE(OFFSET($R$3,0,0,'Données projet'!$E$9+1,1))-AVERAGE(OFFSET($H$3,0,0,'Données projet'!$E$9+1,1))</f>
        <v>193.39547427890398</v>
      </c>
      <c r="T56" s="62">
        <f t="shared" si="34"/>
        <v>458.56990127393135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62.484714755535975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2.5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9.1666666666666661</v>
      </c>
      <c r="H57" s="70">
        <f t="shared" si="1"/>
        <v>196.16666666666666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266.25532322717982</v>
      </c>
      <c r="S57" s="62">
        <f ca="1">AVERAGE(OFFSET($R$3,0,0,'Données projet'!$E$9+1,1))-AVERAGE(OFFSET($H$3,0,0,'Données projet'!$E$9+1,1))</f>
        <v>193.39547427890398</v>
      </c>
      <c r="T57" s="62">
        <f t="shared" si="34"/>
        <v>458.56990127393135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62.61508815286669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2.5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9.1666666666666661</v>
      </c>
      <c r="H58" s="70">
        <f t="shared" si="1"/>
        <v>196.16666666666666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266.72506616516023</v>
      </c>
      <c r="S58" s="62">
        <f ca="1">AVERAGE(OFFSET($R$3,0,0,'Données projet'!$E$9+1,1))-AVERAGE(OFFSET($H$3,0,0,'Données projet'!$E$9+1,1))</f>
        <v>193.39547427890398</v>
      </c>
      <c r="T58" s="62">
        <f t="shared" si="34"/>
        <v>458.56990127393135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62.743199863224973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2.5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9.1666666666666661</v>
      </c>
      <c r="H59" s="70">
        <f t="shared" si="1"/>
        <v>196.16666666666666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267.18666011335449</v>
      </c>
      <c r="S59" s="62">
        <f ca="1">AVERAGE(OFFSET($R$3,0,0,'Données projet'!$E$9+1,1))-AVERAGE(OFFSET($H$3,0,0,'Données projet'!$E$9+1,1))</f>
        <v>193.39547427890398</v>
      </c>
      <c r="T59" s="62">
        <f t="shared" si="34"/>
        <v>458.56990127393135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62.869089121823407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2.5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9.1666666666666661</v>
      </c>
      <c r="H60" s="70">
        <f t="shared" si="1"/>
        <v>196.16666666666666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267.64024643851701</v>
      </c>
      <c r="S60" s="62">
        <f ca="1">AVERAGE(OFFSET($R$3,0,0,'Données projet'!$E$9+1,1))-AVERAGE(OFFSET($H$3,0,0,'Données projet'!$E$9+1,1))</f>
        <v>193.39547427890398</v>
      </c>
      <c r="T60" s="62">
        <f t="shared" si="34"/>
        <v>458.56990127393135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62.992794483231378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2.5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9.1666666666666661</v>
      </c>
      <c r="H61" s="70">
        <f t="shared" si="1"/>
        <v>196.16666666666666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63.114353833182683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268.08596405500521</v>
      </c>
      <c r="S61" s="62">
        <f ca="1">AVERAGE(OFFSET($R$3,0,0,'Données projet'!$E$9+1,1))-AVERAGE(OFFSET($H$3,0,0,'Données projet'!$E$9+1,1))</f>
        <v>193.39547427890398</v>
      </c>
      <c r="T61" s="62">
        <f t="shared" si="34"/>
        <v>458.56990127393135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63.114353833182683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63.114353833182683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63.114353833182683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63.114353833182683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63.114353833182683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63.114353833182683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63.114353833182683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63.114353833182683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63.114353833182683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2.5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9.1666666666666661</v>
      </c>
      <c r="H62" s="70">
        <f t="shared" si="1"/>
        <v>196.16666666666666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63.233804400178322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268.5239494673225</v>
      </c>
      <c r="S62" s="62">
        <f ca="1">AVERAGE(OFFSET($R$3,0,0,'Données projet'!$E$9+1,1))-AVERAGE(OFFSET($H$3,0,0,'Données projet'!$E$9+1,1))</f>
        <v>193.39547427890398</v>
      </c>
      <c r="T62" s="62">
        <f t="shared" si="34"/>
        <v>458.56990127393135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63.233804400178322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63.233804400178322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63.233804400178322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63.233804400178322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63.233804400178322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63.233804400178322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63.233804400178322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63.233804400178322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63.233804400178322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2.5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9.1666666666666661</v>
      </c>
      <c r="H63" s="70">
        <f t="shared" si="1"/>
        <v>196.16666666666666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63.351182766888051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268.95433681192486</v>
      </c>
      <c r="S63" s="62">
        <f ca="1">AVERAGE(OFFSET($R$3,0,0,'Données projet'!$E$9+1,1))-AVERAGE(OFFSET($H$3,0,0,'Données projet'!$E$9+1,1))</f>
        <v>193.39547427890398</v>
      </c>
      <c r="T63" s="62">
        <f t="shared" si="34"/>
        <v>458.56990127393135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63.351182766888051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63.351182766888051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63.351182766888051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63.351182766888051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63.351182766888051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63.351182766888051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63.351182766888051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63.351182766888051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63.351182766888051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2.5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9.1666666666666661</v>
      </c>
      <c r="H64" s="70">
        <f t="shared" si="1"/>
        <v>196.16666666666666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269.37725789830029</v>
      </c>
      <c r="S64" s="62">
        <f ca="1">AVERAGE(OFFSET($R$3,0,0,'Données projet'!$E$9+1,1))-AVERAGE(OFFSET($H$3,0,0,'Données projet'!$E$9+1,1))</f>
        <v>193.39547427890398</v>
      </c>
      <c r="T64" s="62">
        <f t="shared" si="34"/>
        <v>458.56990127393135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63.466524881354076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2.5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9.1666666666666661</v>
      </c>
      <c r="H65" s="70">
        <f t="shared" si="1"/>
        <v>196.16666666666666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269.79284224933701</v>
      </c>
      <c r="S65" s="62">
        <f ca="1">AVERAGE(OFFSET($R$3,0,0,'Données projet'!$E$9+1,1))-AVERAGE(OFFSET($H$3,0,0,'Données projet'!$E$9+1,1))</f>
        <v>193.39547427890398</v>
      </c>
      <c r="T65" s="62">
        <f t="shared" si="34"/>
        <v>458.56990127393135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63.579866068000456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2.5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9.1666666666666661</v>
      </c>
      <c r="H66" s="70">
        <f t="shared" si="1"/>
        <v>196.16666666666666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270.20121714099065</v>
      </c>
      <c r="S66" s="62">
        <f ca="1">AVERAGE(OFFSET($R$3,0,0,'Données projet'!$E$9+1,1))-AVERAGE(OFFSET($H$3,0,0,'Données projet'!$E$9+1,1))</f>
        <v>193.39547427890398</v>
      </c>
      <c r="T66" s="62">
        <f t="shared" si="34"/>
        <v>458.56990127393135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63.691241038451452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2.5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9.1666666666666661</v>
      </c>
      <c r="H67" s="70">
        <f t="shared" si="1"/>
        <v>196.16666666666666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270.60250764126357</v>
      </c>
      <c r="S67" s="62">
        <f ca="1">AVERAGE(OFFSET($R$3,0,0,'Données projet'!$E$9+1,1))-AVERAGE(OFFSET($H$3,0,0,'Données projet'!$E$9+1,1))</f>
        <v>193.39547427890398</v>
      </c>
      <c r="T67" s="62">
        <f t="shared" si="34"/>
        <v>458.56990127393135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63.800683902162248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2.5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9.1666666666666661</v>
      </c>
      <c r="H68" s="70">
        <f t="shared" ref="H68:H131" si="56">(B68+E68+F68)*44/12+(C68+D68)*0.475*44/12</f>
        <v>196.16666666666666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63.908228176865258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270.99683664850795</v>
      </c>
      <c r="S68" s="62">
        <f ca="1">AVERAGE(OFFSET($R$3,0,0,'Données projet'!$E$9+1,1))-AVERAGE(OFFSET($H$3,0,0,'Données projet'!$E$9+1,1))</f>
        <v>193.39547427890398</v>
      </c>
      <c r="T68" s="62">
        <f t="shared" si="34"/>
        <v>458.56990127393135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63.908228176865258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63.908228176865258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63.908228176865258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63.908228176865258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63.908228176865258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63.908228176865258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63.908228176865258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63.908228176865258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63.908228176865258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2.5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9.1666666666666661</v>
      </c>
      <c r="H69" s="70">
        <f t="shared" si="56"/>
        <v>196.16666666666666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271.38432492906418</v>
      </c>
      <c r="S69" s="62">
        <f ca="1">AVERAGE(OFFSET($R$3,0,0,'Données projet'!$E$9+1,1))-AVERAGE(OFFSET($H$3,0,0,'Données projet'!$E$9+1,1))</f>
        <v>193.39547427890398</v>
      </c>
      <c r="T69" s="62">
        <f t="shared" ref="T69:T132" si="88">$T$3</f>
        <v>458.56990127393135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64.013906798835151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2.5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9.1666666666666661</v>
      </c>
      <c r="H70" s="70">
        <f t="shared" si="56"/>
        <v>196.16666666666666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271.76509115424682</v>
      </c>
      <c r="S70" s="62">
        <f ca="1">AVERAGE(OFFSET($R$3,0,0,'Données projet'!$E$9+1,1))-AVERAGE(OFFSET($H$3,0,0,'Données projet'!$E$9+1,1))</f>
        <v>193.39547427890398</v>
      </c>
      <c r="T70" s="62">
        <f t="shared" si="88"/>
        <v>458.56990127393135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64.117752132975866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2.5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9.1666666666666661</v>
      </c>
      <c r="H71" s="70">
        <f t="shared" si="56"/>
        <v>196.16666666666666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272.13925193668825</v>
      </c>
      <c r="S71" s="62">
        <f ca="1">AVERAGE(OFFSET($R$3,0,0,'Données projet'!$E$9+1,1))-AVERAGE(OFFSET($H$3,0,0,'Données projet'!$E$9+1,1))</f>
        <v>193.39547427890398</v>
      </c>
      <c r="T71" s="62">
        <f t="shared" si="88"/>
        <v>458.56990127393135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64.21979598273262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2.5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9.1666666666666661</v>
      </c>
      <c r="H72" s="70">
        <f t="shared" si="56"/>
        <v>196.16666666666666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272.50692186605261</v>
      </c>
      <c r="S72" s="62">
        <f ca="1">AVERAGE(OFFSET($R$3,0,0,'Données projet'!$E$9+1,1))-AVERAGE(OFFSET($H$3,0,0,'Données projet'!$E$9+1,1))</f>
        <v>193.39547427890398</v>
      </c>
      <c r="T72" s="62">
        <f t="shared" si="88"/>
        <v>458.56990127393135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64.320069599831982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2.5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9.1666666666666661</v>
      </c>
      <c r="H73" s="70">
        <f t="shared" si="56"/>
        <v>196.16666666666666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272.86821354412916</v>
      </c>
      <c r="S73" s="62">
        <f ca="1">AVERAGE(OFFSET($R$3,0,0,'Données projet'!$E$9+1,1))-AVERAGE(OFFSET($H$3,0,0,'Données projet'!$E$9+1,1))</f>
        <v>193.39547427890398</v>
      </c>
      <c r="T73" s="62">
        <f t="shared" si="88"/>
        <v>458.56990127393135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64.418603693852873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2.5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9.1666666666666661</v>
      </c>
      <c r="H74" s="70">
        <f t="shared" si="56"/>
        <v>196.16666666666666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64.515428441631741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273.22323761931841</v>
      </c>
      <c r="S74" s="62">
        <f ca="1">AVERAGE(OFFSET($R$3,0,0,'Données projet'!$E$9+1,1))-AVERAGE(OFFSET($H$3,0,0,'Données projet'!$E$9+1,1))</f>
        <v>193.39547427890398</v>
      </c>
      <c r="T74" s="62">
        <f t="shared" si="88"/>
        <v>458.56990127393135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64.515428441631741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64.515428441631741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64.515428441631741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64.515428441631741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64.515428441631741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64.515428441631741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64.515428441631741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64.515428441631741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64.515428441631741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2.5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9.1666666666666661</v>
      </c>
      <c r="H75" s="70">
        <f t="shared" si="56"/>
        <v>196.16666666666666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273.57210282051801</v>
      </c>
      <c r="S75" s="62">
        <f ca="1">AVERAGE(OFFSET($R$3,0,0,'Données projet'!$E$9+1,1))-AVERAGE(OFFSET($H$3,0,0,'Données projet'!$E$9+1,1))</f>
        <v>193.39547427890398</v>
      </c>
      <c r="T75" s="62">
        <f t="shared" si="88"/>
        <v>458.56990127393135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64.610573496504372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2.5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9.1666666666666661</v>
      </c>
      <c r="H76" s="70">
        <f t="shared" si="56"/>
        <v>196.16666666666666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273.91491599042251</v>
      </c>
      <c r="S76" s="62">
        <f ca="1">AVERAGE(OFFSET($R$3,0,0,'Données projet'!$E$9+1,1))-AVERAGE(OFFSET($H$3,0,0,'Données projet'!$E$9+1,1))</f>
        <v>193.39547427890398</v>
      </c>
      <c r="T76" s="62">
        <f t="shared" si="88"/>
        <v>458.56990127393135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64.704067997387412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2.5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9.1666666666666661</v>
      </c>
      <c r="H77" s="70">
        <f t="shared" si="56"/>
        <v>196.16666666666666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274.25178211824459</v>
      </c>
      <c r="S77" s="62">
        <f ca="1">AVERAGE(OFFSET($R$3,0,0,'Données projet'!$E$9+1,1))-AVERAGE(OFFSET($H$3,0,0,'Données projet'!$E$9+1,1))</f>
        <v>193.39547427890398</v>
      </c>
      <c r="T77" s="62">
        <f t="shared" si="88"/>
        <v>458.56990127393135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64.795940577702538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2.5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9.1666666666666661</v>
      </c>
      <c r="H78" s="70">
        <f t="shared" si="56"/>
        <v>196.16666666666666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64.886219374145497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274.5828043718688</v>
      </c>
      <c r="S78" s="62">
        <f ca="1">AVERAGE(OFFSET($R$3,0,0,'Données projet'!$E$9+1,1))-AVERAGE(OFFSET($H$3,0,0,'Données projet'!$E$9+1,1))</f>
        <v>193.39547427890398</v>
      </c>
      <c r="T78" s="62">
        <f t="shared" si="88"/>
        <v>458.56990127393135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64.886219374145497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64.886219374145497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64.886219374145497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64.886219374145497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64.886219374145497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64.886219374145497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64.886219374145497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64.886219374145497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64.886219374145497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2.5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9.1666666666666661</v>
      </c>
      <c r="H79" s="70">
        <f t="shared" si="56"/>
        <v>196.16666666666666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274.90808412944756</v>
      </c>
      <c r="S79" s="62">
        <f ca="1">AVERAGE(OFFSET($R$3,0,0,'Données projet'!$E$9+1,1))-AVERAGE(OFFSET($H$3,0,0,'Données projet'!$E$9+1,1))</f>
        <v>193.39547427890398</v>
      </c>
      <c r="T79" s="62">
        <f t="shared" si="88"/>
        <v>458.56990127393135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64.97493203530334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2.5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9.1666666666666661</v>
      </c>
      <c r="H80" s="70">
        <f t="shared" si="56"/>
        <v>196.16666666666666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65.062105730121885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275.22772101044893</v>
      </c>
      <c r="S80" s="62">
        <f ca="1">AVERAGE(OFFSET($R$3,0,0,'Données projet'!$E$9+1,1))-AVERAGE(OFFSET($H$3,0,0,'Données projet'!$E$9+1,1))</f>
        <v>193.39547427890398</v>
      </c>
      <c r="T80" s="62">
        <f t="shared" si="88"/>
        <v>458.56990127393135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65.062105730121885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65.062105730121885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65.062105730121885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65.062105730121885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65.062105730121885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65.062105730121885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65.062105730121885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65.062105730121885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65.062105730121885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2.5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9.1666666666666661</v>
      </c>
      <c r="H81" s="70">
        <f t="shared" si="56"/>
        <v>196.16666666666666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275.54181290616589</v>
      </c>
      <c r="S81" s="62">
        <f ca="1">AVERAGE(OFFSET($R$3,0,0,'Données projet'!$E$9+1,1))-AVERAGE(OFFSET($H$3,0,0,'Données projet'!$E$9+1,1))</f>
        <v>193.39547427890398</v>
      </c>
      <c r="T81" s="62">
        <f t="shared" si="88"/>
        <v>458.56990127393135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65.147767156226521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2.5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9.1666666666666661</v>
      </c>
      <c r="H82" s="70">
        <f t="shared" si="56"/>
        <v>196.16666666666666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275.85045600969647</v>
      </c>
      <c r="S82" s="62">
        <f ca="1">AVERAGE(OFFSET($R$3,0,0,'Données projet'!$E$9+1,1))-AVERAGE(OFFSET($H$3,0,0,'Données projet'!$E$9+1,1))</f>
        <v>193.39547427890398</v>
      </c>
      <c r="T82" s="62">
        <f t="shared" si="88"/>
        <v>458.56990127393135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65.231942548098502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2.5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9.1666666666666661</v>
      </c>
      <c r="H83" s="70">
        <f t="shared" si="56"/>
        <v>196.16666666666666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276.15374484540342</v>
      </c>
      <c r="S83" s="62">
        <f ca="1">AVERAGE(OFFSET($R$3,0,0,'Données projet'!$E$9+1,1))-AVERAGE(OFFSET($H$3,0,0,'Données projet'!$E$9+1,1))</f>
        <v>193.39547427890398</v>
      </c>
      <c r="T83" s="62">
        <f t="shared" si="88"/>
        <v>458.56990127393135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65.314657685109481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2.5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9.1666666666666661</v>
      </c>
      <c r="H84" s="70">
        <f t="shared" si="56"/>
        <v>196.16666666666666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65.395937899416651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276.45177229786304</v>
      </c>
      <c r="S84" s="62">
        <f ca="1">AVERAGE(OFFSET($R$3,0,0,'Données projet'!$E$9+1,1))-AVERAGE(OFFSET($H$3,0,0,'Données projet'!$E$9+1,1))</f>
        <v>193.39547427890398</v>
      </c>
      <c r="T84" s="62">
        <f t="shared" si="88"/>
        <v>458.56990127393135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65.395937899416651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65.395937899416651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65.395937899416651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65.395937899416651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65.395937899416651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65.395937899416651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65.395937899416651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65.395937899416651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65.395937899416651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2.5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9.1666666666666661</v>
      </c>
      <c r="H85" s="70">
        <f t="shared" si="56"/>
        <v>196.16666666666666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276.74462964031216</v>
      </c>
      <c r="S85" s="62">
        <f ca="1">AVERAGE(OFFSET($R$3,0,0,'Données projet'!$E$9+1,1))-AVERAGE(OFFSET($H$3,0,0,'Données projet'!$E$9+1,1))</f>
        <v>193.39547427890398</v>
      </c>
      <c r="T85" s="62">
        <f t="shared" si="88"/>
        <v>458.56990127393135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65.475808083720949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2.5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9.1666666666666661</v>
      </c>
      <c r="H86" s="70">
        <f t="shared" si="56"/>
        <v>196.16666666666666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65.554292698890535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277.03240656260061</v>
      </c>
      <c r="S86" s="62">
        <f ca="1">AVERAGE(OFFSET($R$3,0,0,'Données projet'!$E$9+1,1))-AVERAGE(OFFSET($H$3,0,0,'Données projet'!$E$9+1,1))</f>
        <v>193.39547427890398</v>
      </c>
      <c r="T86" s="62">
        <f t="shared" si="88"/>
        <v>458.56990127393135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65.554292698890535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65.554292698890535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65.554292698890535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65.554292698890535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65.554292698890535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65.554292698890535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65.554292698890535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65.554292698890535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65.554292698890535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2.5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9.1666666666666661</v>
      </c>
      <c r="H87" s="70">
        <f t="shared" si="56"/>
        <v>196.16666666666666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277.31519119866022</v>
      </c>
      <c r="S87" s="62">
        <f ca="1">AVERAGE(OFFSET($R$3,0,0,'Données projet'!$E$9+1,1))-AVERAGE(OFFSET($H$3,0,0,'Données projet'!$E$9+1,1))</f>
        <v>193.39547427890398</v>
      </c>
      <c r="T87" s="62">
        <f t="shared" si="88"/>
        <v>458.56990127393135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65.631415781452247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2.5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9.1666666666666661</v>
      </c>
      <c r="H88" s="70">
        <f t="shared" si="56"/>
        <v>196.16666666666666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277.59307015349594</v>
      </c>
      <c r="S88" s="62">
        <f ca="1">AVERAGE(OFFSET($R$3,0,0,'Données projet'!$E$9+1,1))-AVERAGE(OFFSET($H$3,0,0,'Données projet'!$E$9+1,1))</f>
        <v>193.39547427890398</v>
      </c>
      <c r="T88" s="62">
        <f t="shared" si="88"/>
        <v>458.56990127393135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65.707200950952895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2.5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9.1666666666666661</v>
      </c>
      <c r="H89" s="70">
        <f t="shared" si="56"/>
        <v>196.16666666666666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277.86612852970956</v>
      </c>
      <c r="S89" s="62">
        <f ca="1">AVERAGE(OFFSET($R$3,0,0,'Données projet'!$E$9+1,1))-AVERAGE(OFFSET($H$3,0,0,'Données projet'!$E$9+1,1))</f>
        <v>193.39547427890398</v>
      </c>
      <c r="T89" s="62">
        <f t="shared" si="88"/>
        <v>458.56990127393135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65.781671417192968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2.5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9.1666666666666661</v>
      </c>
      <c r="H90" s="70">
        <f t="shared" si="56"/>
        <v>196.16666666666666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278.13444995356286</v>
      </c>
      <c r="S90" s="62">
        <f ca="1">AVERAGE(OFFSET($R$3,0,0,'Données projet'!$E$9+1,1))-AVERAGE(OFFSET($H$3,0,0,'Données projet'!$E$9+1,1))</f>
        <v>193.39547427890398</v>
      </c>
      <c r="T90" s="62">
        <f t="shared" si="88"/>
        <v>458.56990127393135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65.854849987334788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2.5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9.1666666666666661</v>
      </c>
      <c r="H91" s="70">
        <f t="shared" si="56"/>
        <v>196.16666666666666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278.39811660058922</v>
      </c>
      <c r="S91" s="62">
        <f ca="1">AVERAGE(OFFSET($R$3,0,0,'Données projet'!$E$9+1,1))-AVERAGE(OFFSET($H$3,0,0,'Données projet'!$E$9+1,1))</f>
        <v>193.39547427890398</v>
      </c>
      <c r="T91" s="62">
        <f t="shared" si="88"/>
        <v>458.56990127393135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65.926759072887421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2.5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9.1666666666666661</v>
      </c>
      <c r="H92" s="70">
        <f t="shared" si="56"/>
        <v>196.16666666666666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278.65720922075991</v>
      </c>
      <c r="S92" s="62">
        <f ca="1">AVERAGE(OFFSET($R$3,0,0,'Données projet'!$E$9+1,1))-AVERAGE(OFFSET($H$3,0,0,'Données projet'!$E$9+1,1))</f>
        <v>193.39547427890398</v>
      </c>
      <c r="T92" s="62">
        <f t="shared" si="88"/>
        <v>458.56990127393135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65.997420696570344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2.5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9.1666666666666661</v>
      </c>
      <c r="H93" s="70">
        <f t="shared" si="56"/>
        <v>196.16666666666666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278.91180716321503</v>
      </c>
      <c r="S93" s="62">
        <f ca="1">AVERAGE(OFFSET($R$3,0,0,'Données projet'!$E$9+1,1))-AVERAGE(OFFSET($H$3,0,0,'Données projet'!$E$9+1,1))</f>
        <v>193.39547427890398</v>
      </c>
      <c r="T93" s="62">
        <f t="shared" si="88"/>
        <v>458.56990127393135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66.066856499058105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2.5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9.1666666666666661</v>
      </c>
      <c r="H94" s="70">
        <f t="shared" si="56"/>
        <v>196.16666666666666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279.16198840056427</v>
      </c>
      <c r="S94" s="62">
        <f ca="1">AVERAGE(OFFSET($R$3,0,0,'Données projet'!$E$9+1,1))-AVERAGE(OFFSET($H$3,0,0,'Données projet'!$E$9+1,1))</f>
        <v>193.39547427890398</v>
      </c>
      <c r="T94" s="62">
        <f t="shared" si="88"/>
        <v>458.56990127393135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66.13508774560789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2.5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9.1666666666666661</v>
      </c>
      <c r="H95" s="70">
        <f t="shared" si="56"/>
        <v>196.16666666666666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279.40782955276694</v>
      </c>
      <c r="S95" s="62">
        <f ca="1">AVERAGE(OFFSET($R$3,0,0,'Données projet'!$E$9+1,1))-AVERAGE(OFFSET($H$3,0,0,'Données projet'!$E$9+1,1))</f>
        <v>193.39547427890398</v>
      </c>
      <c r="T95" s="62">
        <f t="shared" si="88"/>
        <v>458.56990127393135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66.202135332572254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2.5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9.1666666666666661</v>
      </c>
      <c r="H96" s="70">
        <f t="shared" si="56"/>
        <v>196.16666666666666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66.268019793798743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279.64940591059735</v>
      </c>
      <c r="S96" s="62">
        <f ca="1">AVERAGE(OFFSET($R$3,0,0,'Données projet'!$E$9+1,1))-AVERAGE(OFFSET($H$3,0,0,'Données projet'!$E$9+1,1))</f>
        <v>193.39547427890398</v>
      </c>
      <c r="T96" s="62">
        <f t="shared" si="88"/>
        <v>458.56990127393135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66.268019793798743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66.268019793798743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66.268019793798743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66.268019793798743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66.268019793798743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66.268019793798743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66.268019793798743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66.268019793798743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66.268019793798743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2.5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9.1666666666666661</v>
      </c>
      <c r="H97" s="70">
        <f t="shared" si="56"/>
        <v>196.16666666666666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279.88679145870327</v>
      </c>
      <c r="S97" s="62">
        <f ca="1">AVERAGE(OFFSET($R$3,0,0,'Données projet'!$E$9+1,1))-AVERAGE(OFFSET($H$3,0,0,'Données projet'!$E$9+1,1))</f>
        <v>193.39547427890398</v>
      </c>
      <c r="T97" s="62">
        <f t="shared" si="88"/>
        <v>458.56990127393135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66.332761306918528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2.5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9.1666666666666661</v>
      </c>
      <c r="H98" s="70">
        <f t="shared" si="56"/>
        <v>196.16666666666666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66.396379699526022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280.12005889826406</v>
      </c>
      <c r="S98" s="62">
        <f ca="1">AVERAGE(OFFSET($R$3,0,0,'Données projet'!$E$9+1,1))-AVERAGE(OFFSET($H$3,0,0,'Données projet'!$E$9+1,1))</f>
        <v>193.39547427890398</v>
      </c>
      <c r="T98" s="62">
        <f t="shared" si="88"/>
        <v>458.56990127393135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66.396379699526022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66.396379699526022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66.396379699526022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66.396379699526022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66.396379699526022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66.396379699526022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66.396379699526022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66.396379699526022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66.396379699526022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2.5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9.1666666666666661</v>
      </c>
      <c r="H99" s="70">
        <f t="shared" si="56"/>
        <v>196.16666666666666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280.34927966925642</v>
      </c>
      <c r="S99" s="62">
        <f ca="1">AVERAGE(OFFSET($R$3,0,0,'Données projet'!$E$9+1,1))-AVERAGE(OFFSET($H$3,0,0,'Données projet'!$E$9+1,1))</f>
        <v>193.39547427890398</v>
      </c>
      <c r="T99" s="62">
        <f t="shared" si="88"/>
        <v>458.56990127393135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66.458894455251212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2.5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9.1666666666666661</v>
      </c>
      <c r="H100" s="70">
        <f t="shared" si="56"/>
        <v>196.16666666666666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280.57452397233294</v>
      </c>
      <c r="S100" s="62">
        <f ca="1">AVERAGE(OFFSET($R$3,0,0,'Données projet'!$E$9+1,1))-AVERAGE(OFFSET($H$3,0,0,'Données projet'!$E$9+1,1))</f>
        <v>193.39547427890398</v>
      </c>
      <c r="T100" s="62">
        <f t="shared" si="88"/>
        <v>458.56990127393135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66.520324719726617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2.5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9.1666666666666661</v>
      </c>
      <c r="H101" s="70">
        <f t="shared" si="56"/>
        <v>196.16666666666666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280.79586079032185</v>
      </c>
      <c r="S101" s="62">
        <f ca="1">AVERAGE(OFFSET($R$3,0,0,'Données projet'!$E$9+1,1))-AVERAGE(OFFSET($H$3,0,0,'Données projet'!$E$9+1,1))</f>
        <v>193.39547427890398</v>
      </c>
      <c r="T101" s="62">
        <f t="shared" si="88"/>
        <v>458.56990127393135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66.580689306450864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2.5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9.1666666666666661</v>
      </c>
      <c r="H102" s="70">
        <f t="shared" si="56"/>
        <v>196.16666666666666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281.01335790935366</v>
      </c>
      <c r="S102" s="62">
        <f ca="1">AVERAGE(OFFSET($R$3,0,0,'Données projet'!$E$9+1,1))-AVERAGE(OFFSET($H$3,0,0,'Données projet'!$E$9+1,1))</f>
        <v>193.39547427890398</v>
      </c>
      <c r="T102" s="62">
        <f t="shared" si="88"/>
        <v>458.56990127393135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66.640006702550451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2.5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9.1666666666666661</v>
      </c>
      <c r="H103" s="70">
        <f t="shared" si="56"/>
        <v>196.16666666666666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281.22708193962097</v>
      </c>
      <c r="S103" s="62">
        <f ca="1">AVERAGE(OFFSET($R$3,0,0,'Données projet'!$E$9+1,1))-AVERAGE(OFFSET($H$3,0,0,'Données projet'!$E$9+1,1))</f>
        <v>193.39547427890398</v>
      </c>
      <c r="T103" s="62">
        <f t="shared" si="88"/>
        <v>458.56990127393135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66.698295074441546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2.5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9.1666666666666661</v>
      </c>
      <c r="H104" s="70">
        <f t="shared" si="56"/>
        <v>196.16666666666666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281.4370983357785</v>
      </c>
      <c r="S104" s="62">
        <f ca="1">AVERAGE(OFFSET($R$3,0,0,'Données projet'!$E$9+1,1))-AVERAGE(OFFSET($H$3,0,0,'Données projet'!$E$9+1,1))</f>
        <v>193.39547427890398</v>
      </c>
      <c r="T104" s="62">
        <f t="shared" si="88"/>
        <v>458.56990127393135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66.755572273393597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2.5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9.1666666666666661</v>
      </c>
      <c r="H105" s="70">
        <f t="shared" si="56"/>
        <v>196.16666666666666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281.64347141698909</v>
      </c>
      <c r="S105" s="62">
        <f ca="1">AVERAGE(OFFSET($R$3,0,0,'Données projet'!$E$9+1,1))-AVERAGE(OFFSET($H$3,0,0,'Données projet'!$E$9+1,1))</f>
        <v>193.39547427890398</v>
      </c>
      <c r="T105" s="62">
        <f t="shared" si="88"/>
        <v>458.56990127393135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66.811855840996472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2.5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9.1666666666666661</v>
      </c>
      <c r="H106" s="70">
        <f t="shared" si="56"/>
        <v>196.16666666666666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281.84626438662167</v>
      </c>
      <c r="S106" s="62">
        <f ca="1">AVERAGE(OFFSET($R$3,0,0,'Données projet'!$E$9+1,1))-AVERAGE(OFFSET($H$3,0,0,'Données projet'!$E$9+1,1))</f>
        <v>193.39547427890398</v>
      </c>
      <c r="T106" s="62">
        <f t="shared" si="88"/>
        <v>458.56990127393135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66.867163014532636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2.5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9.1666666666666661</v>
      </c>
      <c r="H107" s="70">
        <f t="shared" si="56"/>
        <v>196.16666666666666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282.04553935160828</v>
      </c>
      <c r="S107" s="62">
        <f ca="1">AVERAGE(OFFSET($R$3,0,0,'Données projet'!$E$9+1,1))-AVERAGE(OFFSET($H$3,0,0,'Données projet'!$E$9+1,1))</f>
        <v>193.39547427890398</v>
      </c>
      <c r="T107" s="62">
        <f t="shared" si="88"/>
        <v>458.56990127393135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66.921510732256266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2.5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9.1666666666666661</v>
      </c>
      <c r="H108" s="70">
        <f t="shared" si="56"/>
        <v>196.16666666666666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66.974915638580683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282.24135734146449</v>
      </c>
      <c r="S108" s="62">
        <f ca="1">AVERAGE(OFFSET($R$3,0,0,'Données projet'!$E$9+1,1))-AVERAGE(OFFSET($H$3,0,0,'Données projet'!$E$9+1,1))</f>
        <v>193.39547427890398</v>
      </c>
      <c r="T108" s="62">
        <f t="shared" si="88"/>
        <v>458.56990127393135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66.974915638580683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66.974915638580683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66.974915638580683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66.974915638580683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66.974915638580683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66.974915638580683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66.974915638580683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66.974915638580683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66.974915638580683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2.5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9.1666666666666661</v>
      </c>
      <c r="H109" s="70">
        <f t="shared" si="56"/>
        <v>196.16666666666666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282.43377832698013</v>
      </c>
      <c r="S109" s="62">
        <f ca="1">AVERAGE(OFFSET($R$3,0,0,'Données projet'!$E$9+1,1))-AVERAGE(OFFSET($H$3,0,0,'Données projet'!$E$9+1,1))</f>
        <v>193.39547427890398</v>
      </c>
      <c r="T109" s="62">
        <f t="shared" si="88"/>
        <v>458.56990127393135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67.027394089175857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2.5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9.1666666666666661</v>
      </c>
      <c r="H110" s="70">
        <f t="shared" si="56"/>
        <v>196.16666666666666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282.62286123858598</v>
      </c>
      <c r="S110" s="62">
        <f ca="1">AVERAGE(OFFSET($R$3,0,0,'Données projet'!$E$9+1,1))-AVERAGE(OFFSET($H$3,0,0,'Données projet'!$E$9+1,1))</f>
        <v>193.39547427890398</v>
      </c>
      <c r="T110" s="62">
        <f t="shared" si="88"/>
        <v>458.56990127393135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67.07896215597745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2.5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9.1666666666666661</v>
      </c>
      <c r="H111" s="70">
        <f t="shared" si="56"/>
        <v>196.16666666666666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282.80866398440151</v>
      </c>
      <c r="S111" s="62">
        <f ca="1">AVERAGE(OFFSET($R$3,0,0,'Données projet'!$E$9+1,1))-AVERAGE(OFFSET($H$3,0,0,'Données projet'!$E$9+1,1))</f>
        <v>193.39547427890398</v>
      </c>
      <c r="T111" s="62">
        <f t="shared" si="88"/>
        <v>458.56990127393135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67.129635632108958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2.5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9.1666666666666661</v>
      </c>
      <c r="H112" s="70">
        <f t="shared" si="56"/>
        <v>196.16666666666666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282.99124346796981</v>
      </c>
      <c r="S112" s="62">
        <f ca="1">AVERAGE(OFFSET($R$3,0,0,'Données projet'!$E$9+1,1))-AVERAGE(OFFSET($H$3,0,0,'Données projet'!$E$9+1,1))</f>
        <v>193.39547427890398</v>
      </c>
      <c r="T112" s="62">
        <f t="shared" si="88"/>
        <v>458.56990127393135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67.1794300367185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2.5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9.1666666666666661</v>
      </c>
      <c r="H113" s="70">
        <f t="shared" si="56"/>
        <v>196.16666666666666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283.17065560568483</v>
      </c>
      <c r="S113" s="62">
        <f ca="1">AVERAGE(OFFSET($R$3,0,0,'Données projet'!$E$9+1,1))-AVERAGE(OFFSET($H$3,0,0,'Données projet'!$E$9+1,1))</f>
        <v>193.39547427890398</v>
      </c>
      <c r="T113" s="62">
        <f t="shared" si="88"/>
        <v>458.56990127393135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67.228360619731689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2.5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9.1666666666666661</v>
      </c>
      <c r="H114" s="70">
        <f t="shared" si="56"/>
        <v>196.16666666666666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283.34695534391591</v>
      </c>
      <c r="S114" s="62">
        <f ca="1">AVERAGE(OFFSET($R$3,0,0,'Données projet'!$E$9+1,1))-AVERAGE(OFFSET($H$3,0,0,'Données projet'!$E$9+1,1))</f>
        <v>193.39547427890398</v>
      </c>
      <c r="T114" s="62">
        <f t="shared" si="88"/>
        <v>458.56990127393135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67.276442366521977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2.5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9.1666666666666661</v>
      </c>
      <c r="H115" s="70">
        <f t="shared" si="56"/>
        <v>196.16666666666666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283.52019667583585</v>
      </c>
      <c r="S115" s="62">
        <f ca="1">AVERAGE(OFFSET($R$3,0,0,'Données projet'!$E$9+1,1))-AVERAGE(OFFSET($H$3,0,0,'Données projet'!$E$9+1,1))</f>
        <v>193.39547427890398</v>
      </c>
      <c r="T115" s="62">
        <f t="shared" si="88"/>
        <v>458.56990127393135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67.323690002500143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2.5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9.1666666666666661</v>
      </c>
      <c r="H116" s="70">
        <f t="shared" si="56"/>
        <v>196.16666666666666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283.69043265795659</v>
      </c>
      <c r="S116" s="62">
        <f ca="1">AVERAGE(OFFSET($R$3,0,0,'Données projet'!$E$9+1,1))-AVERAGE(OFFSET($H$3,0,0,'Données projet'!$E$9+1,1))</f>
        <v>193.39547427890398</v>
      </c>
      <c r="T116" s="62">
        <f t="shared" si="88"/>
        <v>458.56990127393135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67.370117997623979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2.5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9.1666666666666661</v>
      </c>
      <c r="H117" s="70">
        <f t="shared" si="56"/>
        <v>196.16666666666666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283.85771542637815</v>
      </c>
      <c r="S117" s="62">
        <f ca="1">AVERAGE(OFFSET($R$3,0,0,'Données projet'!$E$9+1,1))-AVERAGE(OFFSET($H$3,0,0,'Données projet'!$E$9+1,1))</f>
        <v>193.39547427890398</v>
      </c>
      <c r="T117" s="62">
        <f t="shared" si="88"/>
        <v>458.56990127393135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67.415740570829868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2.5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9.1666666666666661</v>
      </c>
      <c r="H118" s="70">
        <f t="shared" si="56"/>
        <v>196.16666666666666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284.02209621275586</v>
      </c>
      <c r="S118" s="62">
        <f ca="1">AVERAGE(OFFSET($R$3,0,0,'Données projet'!$E$9+1,1))-AVERAGE(OFFSET($H$3,0,0,'Données projet'!$E$9+1,1))</f>
        <v>193.39547427890398</v>
      </c>
      <c r="T118" s="62">
        <f t="shared" si="88"/>
        <v>458.56990127393135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67.460571694387426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2.5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9.1666666666666661</v>
      </c>
      <c r="H119" s="70">
        <f t="shared" si="56"/>
        <v>196.16666666666666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284.18362535999029</v>
      </c>
      <c r="S119" s="62">
        <f ca="1">AVERAGE(OFFSET($R$3,0,0,'Données projet'!$E$9+1,1))-AVERAGE(OFFSET($H$3,0,0,'Données projet'!$E$9+1,1))</f>
        <v>193.39547427890398</v>
      </c>
      <c r="T119" s="62">
        <f t="shared" si="88"/>
        <v>458.56990127393135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67.504625098178636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2.5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9.1666666666666661</v>
      </c>
      <c r="H120" s="70">
        <f t="shared" si="56"/>
        <v>196.16666666666666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284.34235233764531</v>
      </c>
      <c r="S120" s="62">
        <f ca="1">AVERAGE(OFFSET($R$3,0,0,'Données projet'!$E$9+1,1))-AVERAGE(OFFSET($H$3,0,0,'Données projet'!$E$9+1,1))</f>
        <v>193.39547427890398</v>
      </c>
      <c r="T120" s="62">
        <f t="shared" si="88"/>
        <v>458.56990127393135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67.54791427390272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2.5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9.1666666666666661</v>
      </c>
      <c r="H121" s="70">
        <f t="shared" si="56"/>
        <v>196.16666666666666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284.49832575709831</v>
      </c>
      <c r="S121" s="62">
        <f ca="1">AVERAGE(OFFSET($R$3,0,0,'Données projet'!$E$9+1,1))-AVERAGE(OFFSET($H$3,0,0,'Données projet'!$E$9+1,1))</f>
        <v>193.39547427890398</v>
      </c>
      <c r="T121" s="62">
        <f t="shared" si="88"/>
        <v>458.56990127393135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67.590452479208096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2.5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9.1666666666666661</v>
      </c>
      <c r="H122" s="70">
        <f t="shared" si="56"/>
        <v>196.16666666666666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284.6515933864282</v>
      </c>
      <c r="S122" s="62">
        <f ca="1">AVERAGE(OFFSET($R$3,0,0,'Données projet'!$E$9+1,1))-AVERAGE(OFFSET($H$3,0,0,'Données projet'!$E$9+1,1))</f>
        <v>193.39547427890398</v>
      </c>
      <c r="T122" s="62">
        <f t="shared" si="88"/>
        <v>458.56990127393135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67.632252741752595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2.5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9.1666666666666661</v>
      </c>
      <c r="H123" s="70">
        <f t="shared" si="56"/>
        <v>196.16666666666666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67.67332786319335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284.80220216504426</v>
      </c>
      <c r="S123" s="62">
        <f ca="1">AVERAGE(OFFSET($R$3,0,0,'Données projet'!$E$9+1,1))-AVERAGE(OFFSET($H$3,0,0,'Données projet'!$E$9+1,1))</f>
        <v>193.39547427890398</v>
      </c>
      <c r="T123" s="62">
        <f t="shared" si="88"/>
        <v>458.56990127393135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67.67332786319335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67.67332786319335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67.67332786319335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67.67332786319335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67.67332786319335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67.67332786319335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67.67332786319335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67.67332786319335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67.67332786319335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2.5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9.1666666666666661</v>
      </c>
      <c r="H124" s="70">
        <f t="shared" si="56"/>
        <v>196.16666666666666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284.95019821806216</v>
      </c>
      <c r="S124" s="62">
        <f ca="1">AVERAGE(OFFSET($R$3,0,0,'Données projet'!$E$9+1,1))-AVERAGE(OFFSET($H$3,0,0,'Données projet'!$E$9+1,1))</f>
        <v>193.39547427890398</v>
      </c>
      <c r="T124" s="62">
        <f t="shared" si="88"/>
        <v>458.56990127393135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67.713690423107309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2.5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9.1666666666666661</v>
      </c>
      <c r="H125" s="70">
        <f t="shared" si="56"/>
        <v>196.16666666666666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285.09562687042978</v>
      </c>
      <c r="S125" s="62">
        <f ca="1">AVERAGE(OFFSET($R$3,0,0,'Données projet'!$E$9+1,1))-AVERAGE(OFFSET($H$3,0,0,'Données projet'!$E$9+1,1))</f>
        <v>193.39547427890398</v>
      </c>
      <c r="T125" s="62">
        <f t="shared" si="88"/>
        <v>458.56990127393135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67.753352782843933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2.5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9.1666666666666661</v>
      </c>
      <c r="H126" s="70">
        <f t="shared" si="56"/>
        <v>196.16666666666666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285.23853266080852</v>
      </c>
      <c r="S126" s="62">
        <f ca="1">AVERAGE(OFFSET($R$3,0,0,'Données projet'!$E$9+1,1))-AVERAGE(OFFSET($H$3,0,0,'Données projet'!$E$9+1,1))</f>
        <v>193.39547427890398</v>
      </c>
      <c r="T126" s="62">
        <f t="shared" si="88"/>
        <v>458.56990127393135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67.792327089310874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2.5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9.1666666666666661</v>
      </c>
      <c r="H127" s="70">
        <f t="shared" si="56"/>
        <v>196.16666666666666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285.37895935521368</v>
      </c>
      <c r="S127" s="62">
        <f ca="1">AVERAGE(OFFSET($R$3,0,0,'Données projet'!$E$9+1,1))-AVERAGE(OFFSET($H$3,0,0,'Données projet'!$E$9+1,1))</f>
        <v>193.39547427890398</v>
      </c>
      <c r="T127" s="62">
        <f t="shared" si="88"/>
        <v>458.56990127393135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67.8306252786941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2.5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9.1666666666666661</v>
      </c>
      <c r="H128" s="70">
        <f t="shared" si="56"/>
        <v>196.16666666666666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67.868259080113461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285.516949960418</v>
      </c>
      <c r="S128" s="62">
        <f ca="1">AVERAGE(OFFSET($R$3,0,0,'Données projet'!$E$9+1,1))-AVERAGE(OFFSET($H$3,0,0,'Données projet'!$E$9+1,1))</f>
        <v>193.39547427890398</v>
      </c>
      <c r="T128" s="62">
        <f t="shared" si="88"/>
        <v>458.56990127393135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67.868259080113461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67.868259080113461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67.868259080113461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67.868259080113461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67.868259080113461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67.868259080113461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67.868259080113461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67.868259080113461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67.868259080113461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2.5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9.1666666666666661</v>
      </c>
      <c r="H129" s="70">
        <f t="shared" si="56"/>
        <v>196.16666666666666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285.65254673712286</v>
      </c>
      <c r="S129" s="62">
        <f ca="1">AVERAGE(OFFSET($R$3,0,0,'Données projet'!$E$9+1,1))-AVERAGE(OFFSET($H$3,0,0,'Données projet'!$E$9+1,1))</f>
        <v>193.39547427890398</v>
      </c>
      <c r="T129" s="62">
        <f t="shared" si="88"/>
        <v>458.56990127393135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67.905240019214773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2.5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9.1666666666666661</v>
      </c>
      <c r="H130" s="70">
        <f t="shared" si="56"/>
        <v>196.16666666666666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285.78579121290085</v>
      </c>
      <c r="S130" s="62">
        <f ca="1">AVERAGE(OFFSET($R$3,0,0,'Données projet'!$E$9+1,1))-AVERAGE(OFFSET($H$3,0,0,'Données projet'!$E$9+1,1))</f>
        <v>193.39547427890398</v>
      </c>
      <c r="T130" s="62">
        <f t="shared" si="88"/>
        <v>458.56990127393135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67.941579421699686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2.5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9.1666666666666661</v>
      </c>
      <c r="H131" s="70">
        <f t="shared" si="56"/>
        <v>196.16666666666666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285.91672419491402</v>
      </c>
      <c r="S131" s="62">
        <f ca="1">AVERAGE(OFFSET($R$3,0,0,'Données projet'!$E$9+1,1))-AVERAGE(OFFSET($H$3,0,0,'Données projet'!$E$9+1,1))</f>
        <v>193.39547427890398</v>
      </c>
      <c r="T131" s="62">
        <f t="shared" si="88"/>
        <v>458.56990127393135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67.977288416794195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2.5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9.1666666666666661</v>
      </c>
      <c r="H132" s="70">
        <f t="shared" ref="H132:H195" si="110">(B132+E132+F132)*44/12+(C132+D132)*0.475*44/12</f>
        <v>196.16666666666666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68.012377940657174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286.04538578241164</v>
      </c>
      <c r="S132" s="62">
        <f ca="1">AVERAGE(OFFSET($R$3,0,0,'Données projet'!$E$9+1,1))-AVERAGE(OFFSET($H$3,0,0,'Données projet'!$E$9+1,1))</f>
        <v>193.39547427890398</v>
      </c>
      <c r="T132" s="62">
        <f t="shared" si="88"/>
        <v>458.56990127393135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68.012377940657174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68.012377940657174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68.012377940657174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68.012377940657174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68.012377940657174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68.012377940657174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68.012377940657174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68.012377940657174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68.012377940657174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2.5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9.1666666666666661</v>
      </c>
      <c r="H133" s="70">
        <f t="shared" si="110"/>
        <v>196.16666666666666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286.17181537901035</v>
      </c>
      <c r="S133" s="62">
        <f ca="1">AVERAGE(OFFSET($R$3,0,0,'Données projet'!$E$9+1,1))-AVERAGE(OFFSET($H$3,0,0,'Données projet'!$E$9+1,1))</f>
        <v>193.39547427890398</v>
      </c>
      <c r="T133" s="62">
        <f t="shared" ref="T133:T196" si="142">$T$3</f>
        <v>458.56990127393135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68.046858739729558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2.5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9.1666666666666661</v>
      </c>
      <c r="H134" s="70">
        <f t="shared" si="110"/>
        <v>196.16666666666666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68.08074137402555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286.29605170476236</v>
      </c>
      <c r="S134" s="62">
        <f ca="1">AVERAGE(OFFSET($R$3,0,0,'Données projet'!$E$9+1,1))-AVERAGE(OFFSET($H$3,0,0,'Données projet'!$E$9+1,1))</f>
        <v>193.39547427890398</v>
      </c>
      <c r="T134" s="62">
        <f t="shared" si="142"/>
        <v>458.56990127393135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68.08074137402555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68.08074137402555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68.08074137402555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68.08074137402555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68.08074137402555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68.08074137402555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68.08074137402555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68.08074137402555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68.08074137402555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2.5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9.1666666666666661</v>
      </c>
      <c r="H135" s="70">
        <f t="shared" si="110"/>
        <v>196.16666666666666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68.114036220366728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286.4181328080133</v>
      </c>
      <c r="S135" s="62">
        <f ca="1">AVERAGE(OFFSET($R$3,0,0,'Données projet'!$E$9+1,1))-AVERAGE(OFFSET($H$3,0,0,'Données projet'!$E$9+1,1))</f>
        <v>193.39547427890398</v>
      </c>
      <c r="T135" s="62">
        <f t="shared" si="142"/>
        <v>458.56990127393135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68.114036220366728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68.114036220366728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68.114036220366728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68.114036220366728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68.114036220366728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68.114036220366728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68.114036220366728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68.114036220366728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68.114036220366728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2.5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9.1666666666666661</v>
      </c>
      <c r="H136" s="70">
        <f t="shared" si="110"/>
        <v>196.16666666666666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286.5380960770554</v>
      </c>
      <c r="S136" s="62">
        <f ca="1">AVERAGE(OFFSET($R$3,0,0,'Données projet'!$E$9+1,1))-AVERAGE(OFFSET($H$3,0,0,'Données projet'!$E$9+1,1))</f>
        <v>193.39547427890398</v>
      </c>
      <c r="T136" s="62">
        <f t="shared" si="142"/>
        <v>458.56990127393135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68.146753475560018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2.5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9.1666666666666661</v>
      </c>
      <c r="H137" s="70">
        <f t="shared" si="110"/>
        <v>196.16666666666666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286.65597825157727</v>
      </c>
      <c r="S137" s="62">
        <f ca="1">AVERAGE(OFFSET($R$3,0,0,'Données projet'!$E$9+1,1))-AVERAGE(OFFSET($H$3,0,0,'Données projet'!$E$9+1,1))</f>
        <v>193.39547427890398</v>
      </c>
      <c r="T137" s="62">
        <f t="shared" si="142"/>
        <v>458.56990127393135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68.17890315952053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2.5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9.1666666666666661</v>
      </c>
      <c r="H138" s="70">
        <f t="shared" si="110"/>
        <v>196.16666666666666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286.77181543391623</v>
      </c>
      <c r="S138" s="62">
        <f ca="1">AVERAGE(OFFSET($R$3,0,0,'Données projet'!$E$9+1,1))-AVERAGE(OFFSET($H$3,0,0,'Données projet'!$E$9+1,1))</f>
        <v>193.39547427890398</v>
      </c>
      <c r="T138" s="62">
        <f t="shared" si="142"/>
        <v>458.56990127393135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68.210495118340248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2.5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9.1666666666666661</v>
      </c>
      <c r="H139" s="70">
        <f t="shared" si="110"/>
        <v>196.16666666666666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286.88564310011475</v>
      </c>
      <c r="S139" s="62">
        <f ca="1">AVERAGE(OFFSET($R$3,0,0,'Données projet'!$E$9+1,1))-AVERAGE(OFFSET($H$3,0,0,'Données projet'!$E$9+1,1))</f>
        <v>193.39547427890398</v>
      </c>
      <c r="T139" s="62">
        <f t="shared" si="142"/>
        <v>458.56990127393135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68.241539027303475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2.5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9.1666666666666661</v>
      </c>
      <c r="H140" s="70">
        <f t="shared" si="110"/>
        <v>196.16666666666666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286.99749611078528</v>
      </c>
      <c r="S140" s="62">
        <f ca="1">AVERAGE(OFFSET($R$3,0,0,'Données projet'!$E$9+1,1))-AVERAGE(OFFSET($H$3,0,0,'Données projet'!$E$9+1,1))</f>
        <v>193.39547427890398</v>
      </c>
      <c r="T140" s="62">
        <f t="shared" si="142"/>
        <v>458.56990127393135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68.272044393849981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2.5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9.1666666666666661</v>
      </c>
      <c r="H141" s="70">
        <f t="shared" si="110"/>
        <v>196.16666666666666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68.302020560486682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287.1074087217865</v>
      </c>
      <c r="S141" s="62">
        <f ca="1">AVERAGE(OFFSET($R$3,0,0,'Données projet'!$E$9+1,1))-AVERAGE(OFFSET($H$3,0,0,'Données projet'!$E$9+1,1))</f>
        <v>193.39547427890398</v>
      </c>
      <c r="T141" s="62">
        <f t="shared" si="142"/>
        <v>458.56990127393135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68.302020560486682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68.302020560486682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68.302020560486682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68.302020560486682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68.302020560486682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68.302020560486682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68.302020560486682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68.302020560486682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68.302020560486682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2.5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9.1666666666666661</v>
      </c>
      <c r="H142" s="70">
        <f t="shared" si="110"/>
        <v>196.16666666666666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287.21541459471467</v>
      </c>
      <c r="S142" s="62">
        <f ca="1">AVERAGE(OFFSET($R$3,0,0,'Données projet'!$E$9+1,1))-AVERAGE(OFFSET($H$3,0,0,'Données projet'!$E$9+1,1))</f>
        <v>193.39547427890398</v>
      </c>
      <c r="T142" s="62">
        <f t="shared" si="142"/>
        <v>458.56990127393135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68.331476707648918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2.5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9.1666666666666661</v>
      </c>
      <c r="H143" s="70">
        <f t="shared" si="110"/>
        <v>196.16666666666666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287.32154680721248</v>
      </c>
      <c r="S143" s="62">
        <f ca="1">AVERAGE(OFFSET($R$3,0,0,'Données projet'!$E$9+1,1))-AVERAGE(OFFSET($H$3,0,0,'Données projet'!$E$9+1,1))</f>
        <v>193.39547427890398</v>
      </c>
      <c r="T143" s="62">
        <f t="shared" si="142"/>
        <v>458.56990127393135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68.360421856511962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2.5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9.1666666666666661</v>
      </c>
      <c r="H144" s="70">
        <f t="shared" si="110"/>
        <v>196.16666666666666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287.42583786309962</v>
      </c>
      <c r="S144" s="62">
        <f ca="1">AVERAGE(OFFSET($R$3,0,0,'Données projet'!$E$9+1,1))-AVERAGE(OFFSET($H$3,0,0,'Données projet'!$E$9+1,1))</f>
        <v>193.39547427890398</v>
      </c>
      <c r="T144" s="62">
        <f t="shared" si="142"/>
        <v>458.56990127393135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68.388864871753896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2.5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9.1666666666666661</v>
      </c>
      <c r="H145" s="70">
        <f t="shared" si="110"/>
        <v>196.16666666666666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287.52831970232694</v>
      </c>
      <c r="S145" s="62">
        <f ca="1">AVERAGE(OFFSET($R$3,0,0,'Données projet'!$E$9+1,1))-AVERAGE(OFFSET($H$3,0,0,'Données projet'!$E$9+1,1))</f>
        <v>193.39547427890398</v>
      </c>
      <c r="T145" s="62">
        <f t="shared" si="142"/>
        <v>458.56990127393135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68.416814464270431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2.5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9.1666666666666661</v>
      </c>
      <c r="H146" s="70">
        <f t="shared" si="110"/>
        <v>196.16666666666666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287.6290237107587</v>
      </c>
      <c r="S146" s="62">
        <f ca="1">AVERAGE(OFFSET($R$3,0,0,'Données projet'!$E$9+1,1))-AVERAGE(OFFSET($H$3,0,0,'Données projet'!$E$9+1,1))</f>
        <v>193.39547427890398</v>
      </c>
      <c r="T146" s="62">
        <f t="shared" si="142"/>
        <v>458.56990127393135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68.444279193842732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2.5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9.1666666666666661</v>
      </c>
      <c r="H147" s="70">
        <f t="shared" si="110"/>
        <v>196.16666666666666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68.471267471758878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287.72798072978458</v>
      </c>
      <c r="S147" s="62">
        <f ca="1">AVERAGE(OFFSET($R$3,0,0,'Données projet'!$E$9+1,1))-AVERAGE(OFFSET($H$3,0,0,'Données projet'!$E$9+1,1))</f>
        <v>193.39547427890398</v>
      </c>
      <c r="T147" s="62">
        <f t="shared" si="142"/>
        <v>458.56990127393135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68.471267471758878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68.471267471758878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68.471267471758878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68.471267471758878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68.471267471758878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68.471267471758878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68.471267471758878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68.471267471758878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68.471267471758878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2.5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9.1666666666666661</v>
      </c>
      <c r="H148" s="70">
        <f t="shared" si="110"/>
        <v>196.16666666666666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287.82522106576516</v>
      </c>
      <c r="S148" s="62">
        <f ca="1">AVERAGE(OFFSET($R$3,0,0,'Données projet'!$E$9+1,1))-AVERAGE(OFFSET($H$3,0,0,'Données projet'!$E$9+1,1))</f>
        <v>193.39547427890398</v>
      </c>
      <c r="T148" s="62">
        <f t="shared" si="142"/>
        <v>458.56990127393135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68.497787563389949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2.5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9.1666666666666661</v>
      </c>
      <c r="H149" s="70">
        <f t="shared" si="110"/>
        <v>196.16666666666666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287.92077449931327</v>
      </c>
      <c r="S149" s="62">
        <f ca="1">AVERAGE(OFFSET($R$3,0,0,'Données projet'!$E$9+1,1))-AVERAGE(OFFSET($H$3,0,0,'Données projet'!$E$9+1,1))</f>
        <v>193.39547427890398</v>
      </c>
      <c r="T149" s="62">
        <f t="shared" si="142"/>
        <v>458.56990127393135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68.52384759072126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2.5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9.1666666666666661</v>
      </c>
      <c r="H150" s="70">
        <f t="shared" si="110"/>
        <v>196.16666666666666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68.549455534839865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288.01467029441483</v>
      </c>
      <c r="S150" s="62">
        <f ca="1">AVERAGE(OFFSET($R$3,0,0,'Données projet'!$E$9+1,1))-AVERAGE(OFFSET($H$3,0,0,'Données projet'!$E$9+1,1))</f>
        <v>193.39547427890398</v>
      </c>
      <c r="T150" s="62">
        <f t="shared" si="142"/>
        <v>458.56990127393135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68.549455534839865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68.549455534839865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68.549455534839865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68.549455534839865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68.549455534839865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68.549455534839865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68.549455534839865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68.549455534839865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68.549455534839865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2.5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9.1666666666666661</v>
      </c>
      <c r="H151" s="70">
        <f t="shared" si="110"/>
        <v>196.16666666666666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288.10693720739084</v>
      </c>
      <c r="S151" s="62">
        <f ca="1">AVERAGE(OFFSET($R$3,0,0,'Données projet'!$E$9+1,1))-AVERAGE(OFFSET($H$3,0,0,'Données projet'!$E$9+1,1))</f>
        <v>193.39547427890398</v>
      </c>
      <c r="T151" s="62">
        <f t="shared" si="142"/>
        <v>458.56990127393135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68.574619238378787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2.5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9.1666666666666661</v>
      </c>
      <c r="H152" s="70">
        <f t="shared" si="110"/>
        <v>196.16666666666666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288.1976034957047</v>
      </c>
      <c r="S152" s="62">
        <f ca="1">AVERAGE(OFFSET($R$3,0,0,'Données projet'!$E$9+1,1))-AVERAGE(OFFSET($H$3,0,0,'Données projet'!$E$9+1,1))</f>
        <v>193.39547427890398</v>
      </c>
      <c r="T152" s="62">
        <f t="shared" si="142"/>
        <v>458.56990127393135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68.599346407918929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2.5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9.1666666666666661</v>
      </c>
      <c r="H153" s="70">
        <f t="shared" si="110"/>
        <v>196.16666666666666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288.28669692661583</v>
      </c>
      <c r="S153" s="62">
        <f ca="1">AVERAGE(OFFSET($R$3,0,0,'Données projet'!$E$9+1,1))-AVERAGE(OFFSET($H$3,0,0,'Données projet'!$E$9+1,1))</f>
        <v>193.39547427890398</v>
      </c>
      <c r="T153" s="62">
        <f t="shared" si="142"/>
        <v>458.56990127393135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68.623644616349225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2.5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9.1666666666666661</v>
      </c>
      <c r="H154" s="70">
        <f t="shared" si="110"/>
        <v>196.16666666666666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288.37424478568363</v>
      </c>
      <c r="S154" s="62">
        <f ca="1">AVERAGE(OFFSET($R$3,0,0,'Données projet'!$E$9+1,1))-AVERAGE(OFFSET($H$3,0,0,'Données projet'!$E$9+1,1))</f>
        <v>193.39547427890398</v>
      </c>
      <c r="T154" s="62">
        <f t="shared" si="142"/>
        <v>458.56990127393135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68.647521305185904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2.5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9.1666666666666661</v>
      </c>
      <c r="H155" s="70">
        <f t="shared" si="110"/>
        <v>196.16666666666666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288.46027388512437</v>
      </c>
      <c r="S155" s="62">
        <f ca="1">AVERAGE(OFFSET($R$3,0,0,'Données projet'!$E$9+1,1))-AVERAGE(OFFSET($H$3,0,0,'Données projet'!$E$9+1,1))</f>
        <v>193.39547427890398</v>
      </c>
      <c r="T155" s="62">
        <f t="shared" si="142"/>
        <v>458.56990127393135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68.670983786851551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2.5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9.1666666666666661</v>
      </c>
      <c r="H156" s="70">
        <f t="shared" si="110"/>
        <v>196.16666666666666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68.694039246914542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288.54481057202196</v>
      </c>
      <c r="S156" s="62">
        <f ca="1">AVERAGE(OFFSET($R$3,0,0,'Données projet'!$E$9+1,1))-AVERAGE(OFFSET($H$3,0,0,'Données projet'!$E$9+1,1))</f>
        <v>193.39547427890398</v>
      </c>
      <c r="T156" s="62">
        <f t="shared" si="142"/>
        <v>458.56990127393135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68.694039246914542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68.694039246914542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68.694039246914542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68.694039246914542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68.694039246914542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68.694039246914542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68.694039246914542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68.694039246914542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68.694039246914542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2.5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9.1666666666666661</v>
      </c>
      <c r="H157" s="70">
        <f t="shared" si="110"/>
        <v>196.16666666666666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288.62788073639769</v>
      </c>
      <c r="S157" s="62">
        <f ca="1">AVERAGE(OFFSET($R$3,0,0,'Données projet'!$E$9+1,1))-AVERAGE(OFFSET($H$3,0,0,'Données projet'!$E$9+1,1))</f>
        <v>193.39547427890398</v>
      </c>
      <c r="T157" s="62">
        <f t="shared" si="142"/>
        <v>458.56990127393135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68.716694746289733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2.5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9.1666666666666661</v>
      </c>
      <c r="H158" s="70">
        <f t="shared" si="110"/>
        <v>196.16666666666666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288.70950981913853</v>
      </c>
      <c r="S158" s="62">
        <f ca="1">AVERAGE(OFFSET($R$3,0,0,'Données projet'!$E$9+1,1))-AVERAGE(OFFSET($H$3,0,0,'Données projet'!$E$9+1,1))</f>
        <v>193.39547427890398</v>
      </c>
      <c r="T158" s="62">
        <f t="shared" si="142"/>
        <v>458.56990127393135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68.738957223400874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2.5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9.1666666666666661</v>
      </c>
      <c r="H159" s="70">
        <f t="shared" si="110"/>
        <v>196.16666666666666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288.78972281978912</v>
      </c>
      <c r="S159" s="62">
        <f ca="1">AVERAGE(OFFSET($R$3,0,0,'Données projet'!$E$9+1,1))-AVERAGE(OFFSET($H$3,0,0,'Données projet'!$E$9+1,1))</f>
        <v>193.39547427890398</v>
      </c>
      <c r="T159" s="62">
        <f t="shared" si="142"/>
        <v>458.56990127393135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68.76083349630558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2.5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9.1666666666666661</v>
      </c>
      <c r="H160" s="70">
        <f t="shared" si="110"/>
        <v>196.16666666666666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68.782330264783397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288.86854430420777</v>
      </c>
      <c r="S160" s="62">
        <f ca="1">AVERAGE(OFFSET($R$3,0,0,'Données projet'!$E$9+1,1))-AVERAGE(OFFSET($H$3,0,0,'Données projet'!$E$9+1,1))</f>
        <v>193.39547427890398</v>
      </c>
      <c r="T160" s="62">
        <f t="shared" si="142"/>
        <v>458.56990127393135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68.782330264783397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68.782330264783397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68.782330264783397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68.782330264783397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68.782330264783397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68.782330264783397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68.782330264783397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68.782330264783397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68.782330264783397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2.5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9.1666666666666661</v>
      </c>
      <c r="H161" s="70">
        <f t="shared" si="110"/>
        <v>196.16666666666666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68.803454112387712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288.94599841209026</v>
      </c>
      <c r="S161" s="62">
        <f ca="1">AVERAGE(OFFSET($R$3,0,0,'Données projet'!$E$9+1,1))-AVERAGE(OFFSET($H$3,0,0,'Données projet'!$E$9+1,1))</f>
        <v>193.39547427890398</v>
      </c>
      <c r="T161" s="62">
        <f t="shared" si="142"/>
        <v>458.56990127393135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68.803454112387712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68.803454112387712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68.803454112387712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68.803454112387712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68.803454112387712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68.803454112387712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68.803454112387712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68.803454112387712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68.803454112387712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2.5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9.1666666666666661</v>
      </c>
      <c r="H162" s="70">
        <f t="shared" si="110"/>
        <v>196.16666666666666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289.02210886436245</v>
      </c>
      <c r="S162" s="62">
        <f ca="1">AVERAGE(OFFSET($R$3,0,0,'Données projet'!$E$9+1,1))-AVERAGE(OFFSET($H$3,0,0,'Données projet'!$E$9+1,1))</f>
        <v>193.39547427890398</v>
      </c>
      <c r="T162" s="62">
        <f t="shared" si="142"/>
        <v>458.56990127393135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68.824211508461943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2.5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9.1666666666666661</v>
      </c>
      <c r="H163" s="70">
        <f t="shared" si="110"/>
        <v>196.16666666666666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289.09689897044512</v>
      </c>
      <c r="S163" s="62">
        <f ca="1">AVERAGE(OFFSET($R$3,0,0,'Données projet'!$E$9+1,1))-AVERAGE(OFFSET($H$3,0,0,'Données projet'!$E$9+1,1))</f>
        <v>193.39547427890398</v>
      </c>
      <c r="T163" s="62">
        <f t="shared" si="142"/>
        <v>458.56990127393135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68.84460881012086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2.5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9.1666666666666661</v>
      </c>
      <c r="H164" s="70">
        <f t="shared" si="110"/>
        <v>196.16666666666666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289.17039163539295</v>
      </c>
      <c r="S164" s="62">
        <f ca="1">AVERAGE(OFFSET($R$3,0,0,'Données projet'!$E$9+1,1))-AVERAGE(OFFSET($H$3,0,0,'Données projet'!$E$9+1,1))</f>
        <v>193.39547427890398</v>
      </c>
      <c r="T164" s="62">
        <f t="shared" si="142"/>
        <v>458.56990127393135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68.864652264197531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2.5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9.1666666666666661</v>
      </c>
      <c r="H165" s="70">
        <f t="shared" si="110"/>
        <v>196.16666666666666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289.24260936690888</v>
      </c>
      <c r="S165" s="62">
        <f ca="1">AVERAGE(OFFSET($R$3,0,0,'Données projet'!$E$9+1,1))-AVERAGE(OFFSET($H$3,0,0,'Données projet'!$E$9+1,1))</f>
        <v>193.39547427890398</v>
      </c>
      <c r="T165" s="62">
        <f t="shared" si="142"/>
        <v>458.56990127393135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68.884348009156426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2.5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9.1666666666666661</v>
      </c>
      <c r="H166" s="70">
        <f t="shared" si="110"/>
        <v>196.16666666666666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289.31357428223771</v>
      </c>
      <c r="S166" s="62">
        <f ca="1">AVERAGE(OFFSET($R$3,0,0,'Données projet'!$E$9+1,1))-AVERAGE(OFFSET($H$3,0,0,'Données projet'!$E$9+1,1))</f>
        <v>193.39547427890398</v>
      </c>
      <c r="T166" s="62">
        <f t="shared" si="142"/>
        <v>458.56990127393135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68.903702076973374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2.5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9.1666666666666661</v>
      </c>
      <c r="H167" s="70">
        <f t="shared" si="110"/>
        <v>196.16666666666666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68.922720394982917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289.38330811493938</v>
      </c>
      <c r="S167" s="62">
        <f ca="1">AVERAGE(OFFSET($R$3,0,0,'Données projet'!$E$9+1,1))-AVERAGE(OFFSET($H$3,0,0,'Données projet'!$E$9+1,1))</f>
        <v>193.39547427890398</v>
      </c>
      <c r="T167" s="62">
        <f t="shared" si="142"/>
        <v>458.56990127393135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68.922720394982917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68.922720394982917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68.922720394982917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68.922720394982917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68.922720394982917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68.922720394982917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68.922720394982917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68.922720394982917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68.922720394982917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2.5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9.1666666666666661</v>
      </c>
      <c r="H168" s="70">
        <f t="shared" si="110"/>
        <v>196.16666666666666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68.941408787693575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289.45183222154509</v>
      </c>
      <c r="S168" s="62">
        <f ca="1">AVERAGE(OFFSET($R$3,0,0,'Données projet'!$E$9+1,1))-AVERAGE(OFFSET($H$3,0,0,'Données projet'!$E$9+1,1))</f>
        <v>193.39547427890398</v>
      </c>
      <c r="T168" s="62">
        <f t="shared" si="142"/>
        <v>458.56990127393135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68.941408787693575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68.941408787693575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68.941408787693575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68.941408787693575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68.941408787693575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68.941408787693575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68.941408787693575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68.941408787693575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68.941408787693575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2.5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9.1666666666666661</v>
      </c>
      <c r="H169" s="70">
        <f t="shared" si="110"/>
        <v>196.16666666666666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289.51916758809818</v>
      </c>
      <c r="S169" s="62">
        <f ca="1">AVERAGE(OFFSET($R$3,0,0,'Données projet'!$E$9+1,1))-AVERAGE(OFFSET($H$3,0,0,'Données projet'!$E$9+1,1))</f>
        <v>193.39547427890398</v>
      </c>
      <c r="T169" s="62">
        <f t="shared" si="142"/>
        <v>458.56990127393135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68.959772978571692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2.5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9.1666666666666661</v>
      </c>
      <c r="H170" s="70">
        <f t="shared" si="110"/>
        <v>196.16666666666666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289.5853348365809</v>
      </c>
      <c r="S170" s="62">
        <f ca="1">AVERAGE(OFFSET($R$3,0,0,'Données projet'!$E$9+1,1))-AVERAGE(OFFSET($H$3,0,0,'Données projet'!$E$9+1,1))</f>
        <v>193.39547427890398</v>
      </c>
      <c r="T170" s="62">
        <f t="shared" si="142"/>
        <v>458.56990127393135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68.977818591794247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2.5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9.1666666666666661</v>
      </c>
      <c r="H171" s="70">
        <f t="shared" si="110"/>
        <v>196.16666666666666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289.65035423123027</v>
      </c>
      <c r="S171" s="62">
        <f ca="1">AVERAGE(OFFSET($R$3,0,0,'Données projet'!$E$9+1,1))-AVERAGE(OFFSET($H$3,0,0,'Données projet'!$E$9+1,1))</f>
        <v>193.39547427890398</v>
      </c>
      <c r="T171" s="62">
        <f t="shared" si="142"/>
        <v>458.56990127393135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68.995551153971348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2.5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9.1666666666666661</v>
      </c>
      <c r="H172" s="70">
        <f t="shared" si="110"/>
        <v>196.16666666666666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289.71424568474401</v>
      </c>
      <c r="S172" s="62">
        <f ca="1">AVERAGE(OFFSET($R$3,0,0,'Données projet'!$E$9+1,1))-AVERAGE(OFFSET($H$3,0,0,'Données projet'!$E$9+1,1))</f>
        <v>193.39547427890398</v>
      </c>
      <c r="T172" s="62">
        <f t="shared" si="142"/>
        <v>458.56990127393135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69.012976095838738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2.5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9.1666666666666661</v>
      </c>
      <c r="H173" s="70">
        <f t="shared" si="110"/>
        <v>196.16666666666666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289.77702876437922</v>
      </c>
      <c r="S173" s="62">
        <f ca="1">AVERAGE(OFFSET($R$3,0,0,'Données projet'!$E$9+1,1))-AVERAGE(OFFSET($H$3,0,0,'Données projet'!$E$9+1,1))</f>
        <v>193.39547427890398</v>
      </c>
      <c r="T173" s="62">
        <f t="shared" si="142"/>
        <v>458.56990127393135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69.030098753921067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2.5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9.1666666666666661</v>
      </c>
      <c r="H174" s="70">
        <f t="shared" si="110"/>
        <v>196.16666666666666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69.046924372166188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289.83872269794472</v>
      </c>
      <c r="S174" s="62">
        <f ca="1">AVERAGE(OFFSET($R$3,0,0,'Données projet'!$E$9+1,1))-AVERAGE(OFFSET($H$3,0,0,'Données projet'!$E$9+1,1))</f>
        <v>193.39547427890398</v>
      </c>
      <c r="T174" s="62">
        <f t="shared" si="142"/>
        <v>458.56990127393135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69.046924372166188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69.046924372166188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69.046924372166188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69.046924372166188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69.046924372166188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69.046924372166188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69.046924372166188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69.046924372166188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69.046924372166188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2.5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9.1666666666666661</v>
      </c>
      <c r="H175" s="70">
        <f t="shared" si="110"/>
        <v>196.16666666666666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69.063458103551227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289.8993463796898</v>
      </c>
      <c r="S175" s="62">
        <f ca="1">AVERAGE(OFFSET($R$3,0,0,'Données projet'!$E$9+1,1))-AVERAGE(OFFSET($H$3,0,0,'Données projet'!$E$9+1,1))</f>
        <v>193.39547427890398</v>
      </c>
      <c r="T175" s="62">
        <f t="shared" si="142"/>
        <v>458.56990127393135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69.063458103551227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69.063458103551227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69.063458103551227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69.063458103551227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69.063458103551227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69.063458103551227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69.063458103551227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69.063458103551227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69.063458103551227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2.5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9.1666666666666661</v>
      </c>
      <c r="H176" s="70">
        <f t="shared" si="110"/>
        <v>196.16666666666666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289.95891837609082</v>
      </c>
      <c r="S176" s="62">
        <f ca="1">AVERAGE(OFFSET($R$3,0,0,'Données projet'!$E$9+1,1))-AVERAGE(OFFSET($H$3,0,0,'Données projet'!$E$9+1,1))</f>
        <v>193.39547427890398</v>
      </c>
      <c r="T176" s="62">
        <f t="shared" si="142"/>
        <v>458.56990127393135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69.079705011660593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2.5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9.1666666666666661</v>
      </c>
      <c r="H177" s="70">
        <f t="shared" si="110"/>
        <v>196.16666666666666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290.01745693153737</v>
      </c>
      <c r="S177" s="62">
        <f ca="1">AVERAGE(OFFSET($R$3,0,0,'Données projet'!$E$9+1,1))-AVERAGE(OFFSET($H$3,0,0,'Données projet'!$E$9+1,1))</f>
        <v>193.39547427890398</v>
      </c>
      <c r="T177" s="62">
        <f t="shared" si="142"/>
        <v>458.56990127393135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69.095670072236928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2.5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9.1666666666666661</v>
      </c>
      <c r="H178" s="70">
        <f t="shared" si="110"/>
        <v>196.16666666666666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290.07497997391954</v>
      </c>
      <c r="S178" s="62">
        <f ca="1">AVERAGE(OFFSET($R$3,0,0,'Données projet'!$E$9+1,1))-AVERAGE(OFFSET($H$3,0,0,'Données projet'!$E$9+1,1))</f>
        <v>193.39547427890398</v>
      </c>
      <c r="T178" s="62">
        <f t="shared" si="142"/>
        <v>458.56990127393135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69.111358174704776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2.5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9.1666666666666661</v>
      </c>
      <c r="H179" s="70">
        <f t="shared" si="110"/>
        <v>196.16666666666666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290.13150512011856</v>
      </c>
      <c r="S179" s="62">
        <f ca="1">AVERAGE(OFFSET($R$3,0,0,'Données projet'!$E$9+1,1))-AVERAGE(OFFSET($H$3,0,0,'Données projet'!$E$9+1,1))</f>
        <v>193.39547427890398</v>
      </c>
      <c r="T179" s="62">
        <f t="shared" si="142"/>
        <v>458.56990127393135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69.126774123668156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2.5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9.1666666666666661</v>
      </c>
      <c r="H180" s="70">
        <f t="shared" si="110"/>
        <v>196.16666666666666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290.18704968140236</v>
      </c>
      <c r="S180" s="62">
        <f ca="1">AVERAGE(OFFSET($R$3,0,0,'Données projet'!$E$9+1,1))-AVERAGE(OFFSET($H$3,0,0,'Données projet'!$E$9+1,1))</f>
        <v>193.39547427890398</v>
      </c>
      <c r="T180" s="62">
        <f t="shared" si="142"/>
        <v>458.56990127393135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69.141922640381921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2.5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9.1666666666666661</v>
      </c>
      <c r="H181" s="70">
        <f t="shared" si="110"/>
        <v>196.16666666666666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290.24163066872694</v>
      </c>
      <c r="S181" s="62">
        <f ca="1">AVERAGE(OFFSET($R$3,0,0,'Données projet'!$E$9+1,1))-AVERAGE(OFFSET($H$3,0,0,'Données projet'!$E$9+1,1))</f>
        <v>193.39547427890398</v>
      </c>
      <c r="T181" s="62">
        <f t="shared" si="142"/>
        <v>458.56990127393135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69.156808364197715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2.5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9.1666666666666661</v>
      </c>
      <c r="H182" s="70">
        <f t="shared" si="110"/>
        <v>196.16666666666666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290.29526479794623</v>
      </c>
      <c r="S182" s="62">
        <f ca="1">AVERAGE(OFFSET($R$3,0,0,'Données projet'!$E$9+1,1))-AVERAGE(OFFSET($H$3,0,0,'Données projet'!$E$9+1,1))</f>
        <v>193.39547427890398</v>
      </c>
      <c r="T182" s="62">
        <f t="shared" si="142"/>
        <v>458.56990127393135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69.171435853984789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2.5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9.1666666666666661</v>
      </c>
      <c r="H183" s="70">
        <f t="shared" si="110"/>
        <v>196.16666666666666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290.34796849493148</v>
      </c>
      <c r="S183" s="62">
        <f ca="1">AVERAGE(OFFSET($R$3,0,0,'Données projet'!$E$9+1,1))-AVERAGE(OFFSET($H$3,0,0,'Données projet'!$E$9+1,1))</f>
        <v>193.39547427890398</v>
      </c>
      <c r="T183" s="62">
        <f t="shared" si="142"/>
        <v>458.56990127393135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69.18580958952623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2.5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9.1666666666666661</v>
      </c>
      <c r="H184" s="70">
        <f t="shared" si="110"/>
        <v>196.16666666666666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290.39975790060191</v>
      </c>
      <c r="S184" s="62">
        <f ca="1">AVERAGE(OFFSET($R$3,0,0,'Données projet'!$E$9+1,1))-AVERAGE(OFFSET($H$3,0,0,'Données projet'!$E$9+1,1))</f>
        <v>193.39547427890398</v>
      </c>
      <c r="T184" s="62">
        <f t="shared" si="142"/>
        <v>458.56990127393135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69.199933972890889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2.5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9.1666666666666661</v>
      </c>
      <c r="H185" s="70">
        <f t="shared" si="110"/>
        <v>196.16666666666666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69.213813329781559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290.45064887586773</v>
      </c>
      <c r="S185" s="62">
        <f ca="1">AVERAGE(OFFSET($R$3,0,0,'Données projet'!$E$9+1,1))-AVERAGE(OFFSET($H$3,0,0,'Données projet'!$E$9+1,1))</f>
        <v>193.39547427890398</v>
      </c>
      <c r="T185" s="62">
        <f t="shared" si="142"/>
        <v>458.56990127393135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69.213813329781559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69.213813329781559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69.213813329781559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69.213813329781559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69.213813329781559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69.213813329781559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69.213813329781559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69.213813329781559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69.213813329781559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2.5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9.1666666666666661</v>
      </c>
      <c r="H186" s="70">
        <f t="shared" si="110"/>
        <v>196.16666666666666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69.22745191085977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290.50065700648781</v>
      </c>
      <c r="S186" s="62">
        <f ca="1">AVERAGE(OFFSET($R$3,0,0,'Données projet'!$E$9+1,1))-AVERAGE(OFFSET($H$3,0,0,'Données projet'!$E$9+1,1))</f>
        <v>193.39547427890398</v>
      </c>
      <c r="T186" s="62">
        <f t="shared" si="142"/>
        <v>458.56990127393135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69.22745191085977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69.22745191085977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69.22745191085977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69.22745191085977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69.22745191085977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69.22745191085977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69.22745191085977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69.22745191085977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69.22745191085977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2.5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9.1666666666666661</v>
      </c>
      <c r="H187" s="70">
        <f t="shared" si="110"/>
        <v>196.16666666666666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69.240853893047571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290.54979760784306</v>
      </c>
      <c r="S187" s="62">
        <f ca="1">AVERAGE(OFFSET($R$3,0,0,'Données projet'!$E$9+1,1))-AVERAGE(OFFSET($H$3,0,0,'Données projet'!$E$9+1,1))</f>
        <v>193.39547427890398</v>
      </c>
      <c r="T187" s="62">
        <f t="shared" si="142"/>
        <v>458.56990127393135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69.240853893047571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69.240853893047571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69.240853893047571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69.240853893047571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69.240853893047571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69.240853893047571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69.240853893047571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69.240853893047571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69.240853893047571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2.5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9.1666666666666661</v>
      </c>
      <c r="H188" s="70">
        <f t="shared" si="110"/>
        <v>196.16666666666666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69.254023380806757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290.59808572962675</v>
      </c>
      <c r="S188" s="62">
        <f ca="1">AVERAGE(OFFSET($R$3,0,0,'Données projet'!$E$9+1,1))-AVERAGE(OFFSET($H$3,0,0,'Données projet'!$E$9+1,1))</f>
        <v>193.39547427890398</v>
      </c>
      <c r="T188" s="62">
        <f t="shared" si="142"/>
        <v>458.56990127393135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69.254023380806757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69.254023380806757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69.254023380806757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69.254023380806757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69.254023380806757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69.254023380806757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69.254023380806757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69.254023380806757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69.254023380806757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2.5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9.1666666666666661</v>
      </c>
      <c r="H189" s="70">
        <f t="shared" si="110"/>
        <v>196.16666666666666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69.266964407395889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290.64553616045362</v>
      </c>
      <c r="S189" s="62">
        <f ca="1">AVERAGE(OFFSET($R$3,0,0,'Données projet'!$E$9+1,1))-AVERAGE(OFFSET($H$3,0,0,'Données projet'!$E$9+1,1))</f>
        <v>193.39547427890398</v>
      </c>
      <c r="T189" s="62">
        <f t="shared" si="142"/>
        <v>458.56990127393135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69.266964407395889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69.266964407395889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69.266964407395889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69.266964407395889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69.266964407395889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69.266964407395889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69.266964407395889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69.266964407395889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69.266964407395889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2.5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9.1666666666666661</v>
      </c>
      <c r="H190" s="70">
        <f t="shared" si="110"/>
        <v>196.16666666666666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290.69216343238884</v>
      </c>
      <c r="S190" s="62">
        <f ca="1">AVERAGE(OFFSET($R$3,0,0,'Données projet'!$E$9+1,1))-AVERAGE(OFFSET($H$3,0,0,'Données projet'!$E$9+1,1))</f>
        <v>193.39547427890398</v>
      </c>
      <c r="T190" s="62">
        <f t="shared" si="142"/>
        <v>458.56990127393135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69.279680936105507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2.5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9.1666666666666661</v>
      </c>
      <c r="H191" s="70">
        <f t="shared" si="110"/>
        <v>196.16666666666666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290.73798182539895</v>
      </c>
      <c r="S191" s="62">
        <f ca="1">AVERAGE(OFFSET($R$3,0,0,'Données projet'!$E$9+1,1))-AVERAGE(OFFSET($H$3,0,0,'Données projet'!$E$9+1,1))</f>
        <v>193.39547427890398</v>
      </c>
      <c r="T191" s="62">
        <f t="shared" si="142"/>
        <v>458.56990127393135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69.292176861471901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2.5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9.1666666666666661</v>
      </c>
      <c r="H192" s="70">
        <f t="shared" si="110"/>
        <v>196.16666666666666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290.78300537172493</v>
      </c>
      <c r="S192" s="62">
        <f ca="1">AVERAGE(OFFSET($R$3,0,0,'Données projet'!$E$9+1,1))-AVERAGE(OFFSET($H$3,0,0,'Données projet'!$E$9+1,1))</f>
        <v>193.39547427890398</v>
      </c>
      <c r="T192" s="62">
        <f t="shared" si="142"/>
        <v>458.56990127393135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69.304456010469892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2.5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9.1666666666666661</v>
      </c>
      <c r="H193" s="70">
        <f t="shared" si="110"/>
        <v>196.16666666666666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290.82724786017974</v>
      </c>
      <c r="S193" s="62">
        <f ca="1">AVERAGE(OFFSET($R$3,0,0,'Données projet'!$E$9+1,1))-AVERAGE(OFFSET($H$3,0,0,'Données projet'!$E$9+1,1))</f>
        <v>193.39547427890398</v>
      </c>
      <c r="T193" s="62">
        <f t="shared" si="142"/>
        <v>458.56990127393135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69.316522143684836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2.5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9.1666666666666661</v>
      </c>
      <c r="H194" s="70">
        <f t="shared" si="110"/>
        <v>196.16666666666666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290.87072284037123</v>
      </c>
      <c r="S194" s="62">
        <f ca="1">AVERAGE(OFFSET($R$3,0,0,'Données projet'!$E$9+1,1))-AVERAGE(OFFSET($H$3,0,0,'Données projet'!$E$9+1,1))</f>
        <v>193.39547427890398</v>
      </c>
      <c r="T194" s="62">
        <f t="shared" si="142"/>
        <v>458.56990127393135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69.328378956464334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2.5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9.1666666666666661</v>
      </c>
      <c r="H195" s="70">
        <f t="shared" si="110"/>
        <v>196.16666666666666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290.91344362685186</v>
      </c>
      <c r="S195" s="62">
        <f ca="1">AVERAGE(OFFSET($R$3,0,0,'Données projet'!$E$9+1,1))-AVERAGE(OFFSET($H$3,0,0,'Données projet'!$E$9+1,1))</f>
        <v>193.39547427890398</v>
      </c>
      <c r="T195" s="62">
        <f t="shared" si="142"/>
        <v>458.56990127393135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69.340030080049971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2.5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9.1666666666666661</v>
      </c>
      <c r="H196" s="70">
        <f t="shared" ref="H196:H203" si="192">(B196+E196+F196)*44/12+(C196+D196)*0.475*44/12</f>
        <v>196.16666666666666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290.95542330319643</v>
      </c>
      <c r="S196" s="62">
        <f ca="1">AVERAGE(OFFSET($R$3,0,0,'Données projet'!$E$9+1,1))-AVERAGE(OFFSET($H$3,0,0,'Données projet'!$E$9+1,1))</f>
        <v>193.39547427890398</v>
      </c>
      <c r="T196" s="62">
        <f t="shared" si="142"/>
        <v>458.56990127393135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69.351479082689394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2.5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9.1666666666666661</v>
      </c>
      <c r="H197" s="70">
        <f t="shared" si="192"/>
        <v>196.16666666666666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290.99667472600896</v>
      </c>
      <c r="S197" s="62">
        <f ca="1">AVERAGE(OFFSET($R$3,0,0,'Données projet'!$E$9+1,1))-AVERAGE(OFFSET($H$3,0,0,'Données projet'!$E$9+1,1))</f>
        <v>193.39547427890398</v>
      </c>
      <c r="T197" s="62">
        <f t="shared" ref="T197:T203" si="204">$T$3</f>
        <v>458.56990127393135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69.362729470729178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2.5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9.1666666666666661</v>
      </c>
      <c r="H198" s="70">
        <f t="shared" si="192"/>
        <v>196.16666666666666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291.03721052886004</v>
      </c>
      <c r="S198" s="62">
        <f ca="1">AVERAGE(OFFSET($R$3,0,0,'Données projet'!$E$9+1,1))-AVERAGE(OFFSET($H$3,0,0,'Données projet'!$E$9+1,1))</f>
        <v>193.39547427890398</v>
      </c>
      <c r="T198" s="62">
        <f t="shared" si="204"/>
        <v>458.56990127393135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69.373784689688563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2.5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9.1666666666666661</v>
      </c>
      <c r="H199" s="70">
        <f t="shared" si="192"/>
        <v>196.16666666666666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291.07704312615613</v>
      </c>
      <c r="S199" s="62">
        <f ca="1">AVERAGE(OFFSET($R$3,0,0,'Données projet'!$E$9+1,1))-AVERAGE(OFFSET($H$3,0,0,'Données projet'!$E$9+1,1))</f>
        <v>193.39547427890398</v>
      </c>
      <c r="T199" s="62">
        <f t="shared" si="204"/>
        <v>458.56990127393135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69.384648125314769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2.5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9.1666666666666661</v>
      </c>
      <c r="H200" s="70">
        <f t="shared" si="192"/>
        <v>196.16666666666666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69.395323104619862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291.11618471694146</v>
      </c>
      <c r="S200" s="62">
        <f ca="1">AVERAGE(OFFSET($R$3,0,0,'Données projet'!$E$9+1,1))-AVERAGE(OFFSET($H$3,0,0,'Données projet'!$E$9+1,1))</f>
        <v>193.39547427890398</v>
      </c>
      <c r="T200" s="62">
        <f t="shared" si="204"/>
        <v>458.56990127393135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69.395323104619862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69.395323104619862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69.395323104619862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69.395323104619862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69.395323104619862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69.395323104619862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69.395323104619862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69.395323104619862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69.395323104619862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2.5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9.1666666666666661</v>
      </c>
      <c r="H201" s="70">
        <f t="shared" si="192"/>
        <v>196.16666666666666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69.40581289689969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291.15464728863418</v>
      </c>
      <c r="S201" s="62">
        <f ca="1">AVERAGE(OFFSET($R$3,0,0,'Données projet'!$E$9+1,1))-AVERAGE(OFFSET($H$3,0,0,'Données projet'!$E$9+1,1))</f>
        <v>193.39547427890398</v>
      </c>
      <c r="T201" s="62">
        <f t="shared" si="204"/>
        <v>458.56990127393135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69.40581289689969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69.40581289689969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69.40581289689969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69.40581289689969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69.40581289689969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69.40581289689969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69.40581289689969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69.40581289689969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69.40581289689969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2.5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9.1666666666666661</v>
      </c>
      <c r="H202" s="70">
        <f t="shared" si="192"/>
        <v>196.16666666666666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291.19244262069748</v>
      </c>
      <c r="S202" s="62">
        <f ca="1">AVERAGE(OFFSET($R$3,0,0,'Données projet'!$E$9+1,1))-AVERAGE(OFFSET($H$3,0,0,'Données projet'!$E$9+1,1))</f>
        <v>193.39547427890398</v>
      </c>
      <c r="T202" s="62">
        <f t="shared" si="204"/>
        <v>458.56990127393135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69.416120714735129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2.5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51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9.1666666666666661</v>
      </c>
      <c r="H203" s="70">
        <f t="shared" si="192"/>
        <v>196.16666666666666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291.22958228824712</v>
      </c>
      <c r="S203" s="62">
        <f ca="1">AVERAGE(OFFSET($R$3,0,0,'Données projet'!$E$9+1,1))-AVERAGE(OFFSET($H$3,0,0,'Données projet'!$E$9+1,1))</f>
        <v>193.39547427890398</v>
      </c>
      <c r="T203" s="62">
        <f t="shared" si="204"/>
        <v>458.56990127393135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69.426249714975953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L26" sqref="L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2.29</v>
      </c>
      <c r="C6" s="156">
        <f ca="1">IF(OR('Données projet'!B9="",'Données projet'!C9="",'Données projet'!C9=0%),0,Calculateur!S3)</f>
        <v>193.39547427890398</v>
      </c>
      <c r="D6" s="156">
        <f>IF(OR('Données projet'!B9="",'Données projet'!C9="",'Données projet'!C9=0%),0,Calculateur!T3)</f>
        <v>458.56990127393135</v>
      </c>
      <c r="E6" s="156">
        <f ca="1">MIN(C6,D6)</f>
        <v>193.39547427890398</v>
      </c>
      <c r="F6" s="156">
        <f ca="1">E6*B6</f>
        <v>442.87563609869011</v>
      </c>
      <c r="G6" s="156">
        <f ca="1">F6*(100%-'Données projet'!$C$24)*(100%-'Données projet'!$C$25)*(100%-'Données projet'!$C$26)*(100%-'Données projet'!$C$27)</f>
        <v>338.79986161549795</v>
      </c>
      <c r="H6" s="157">
        <f>IF(OR('Données projet'!B9="",'Données projet'!C9="",'Données projet'!C9=0%),0,AVERAGE(Calculateur!$AC$3:$AC$33)*B6)</f>
        <v>34.425748525926387</v>
      </c>
      <c r="I6" s="158">
        <f>H6*(100%-'Données projet'!$C$24)*(100%-'Données projet'!$C$25)*(100%-'Données projet'!$C$26)*(100%-'Données projet'!$C$27)</f>
        <v>26.335697622333686</v>
      </c>
      <c r="J6" s="159">
        <f>IF(OR('Données projet'!B9="",'Données projet'!C9="",'Données projet'!C9=0%),0,SUM(Calculateur!$V$3:$V$33)*VLOOKUP('Données projet'!$B$9,Paramètres!$A$1:$I$89,9,0)*B6)</f>
        <v>435.23740000000004</v>
      </c>
      <c r="K6" s="160">
        <f>J6*(100%-'Données projet'!$C$24)*(100%-'Données projet'!$C$25)*(100%-'Données projet'!$C$26)*(100%-'Données projet'!$C$27)</f>
        <v>332.95661100000007</v>
      </c>
      <c r="L6" s="161">
        <f ca="1">G6+I6+K6</f>
        <v>698.09217023783162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442.87563609869011</v>
      </c>
      <c r="G16" s="175">
        <f t="shared" ca="1" si="3"/>
        <v>338.79986161549795</v>
      </c>
      <c r="H16" s="176">
        <f t="shared" si="3"/>
        <v>34.425748525926387</v>
      </c>
      <c r="I16" s="176">
        <f t="shared" si="3"/>
        <v>26.335697622333686</v>
      </c>
      <c r="J16" s="177">
        <f t="shared" si="3"/>
        <v>435.23740000000004</v>
      </c>
      <c r="K16" s="177">
        <f t="shared" si="3"/>
        <v>332.95661100000007</v>
      </c>
      <c r="L16" s="178">
        <f t="shared" ca="1" si="3"/>
        <v>698.09217023783162</v>
      </c>
      <c r="M16" s="25">
        <f ca="1">L16/B6</f>
        <v>304.84374246193522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I24" sqref="I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5266.2421369925733</v>
      </c>
      <c r="U10" s="190">
        <f>'Données projet'!D9</f>
        <v>2.29</v>
      </c>
      <c r="V10" s="189">
        <f>U10*T10</f>
        <v>12059.694493712994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4691/2.31</f>
        <v>2030.7359307359307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1299/2.31</f>
        <v>562.33766233766232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1322/2.91</f>
        <v>454.29553264604812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>
        <v>15</v>
      </c>
      <c r="D23" s="194">
        <f>B23*C23</f>
        <v>510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5224.341915226828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>
        <v>25</v>
      </c>
      <c r="D24" s="194">
        <f t="shared" ref="D24:D42" si="2">B24*C24</f>
        <v>1075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6334.648762627442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>
        <v>35</v>
      </c>
      <c r="D25" s="194">
        <f t="shared" si="2"/>
        <v>1960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160</v>
      </c>
      <c r="Q25" s="265"/>
      <c r="R25" s="25"/>
      <c r="S25" s="198" t="s">
        <v>266</v>
      </c>
      <c r="T25" s="342">
        <f ca="1">T23-T24</f>
        <v>-1110.3068474006141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>
        <v>45</v>
      </c>
      <c r="D26" s="194">
        <f t="shared" si="2"/>
        <v>13905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2766.2221670862191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160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153.11004784688996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146.51679219798083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140.2074566487855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134.16981497491437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128.39216744010946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122.86331812450669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117.57255322919299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112.50962031501726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107.66470843542322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103.02842912480692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98.59179820555687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94.346218378523332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90.283462563180223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86.395657955196413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82.675270770522872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79.115091646433399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75.708221671228131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72.448059015529324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69.328286139262516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66.342857549533534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63.485988085678009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60.752141708782808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58.136020773954833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55.632555764550091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53.236895468468994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50.944397577482306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48.750619691370623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46.651310709445582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44.642402592770885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42.720002481120481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2024-12-19T16:08:27Z</dcterms:modified>
</cp:coreProperties>
</file>