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BISCARROSSE (40) - LAFARGUE Yves et Liliane\Dossier déposé le 19-11-24\"/>
    </mc:Choice>
  </mc:AlternateContent>
  <xr:revisionPtr revIDLastSave="0" documentId="13_ncr:1_{31D2AA2E-E58C-4169-8515-40DE9882257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<sst xmlns="http://schemas.openxmlformats.org/spreadsheetml/2006/main" count="1169" uniqueCount="324">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</sst>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D24" sqref="D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2.6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/>
      <c r="H36" s="54">
        <v>1</v>
      </c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0.25</v>
      </c>
      <c r="F37" s="54">
        <v>0.2</v>
      </c>
      <c r="G37" s="54"/>
      <c r="H37" s="54">
        <v>0.8</v>
      </c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0.5</v>
      </c>
      <c r="F38" s="54">
        <v>0.4</v>
      </c>
      <c r="G38" s="54"/>
      <c r="H38" s="54">
        <v>0.6</v>
      </c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/>
      <c r="F39" s="54">
        <v>0.4</v>
      </c>
      <c r="G39" s="54">
        <v>0.4</v>
      </c>
      <c r="H39" s="54">
        <v>0.2</v>
      </c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0.1125</v>
      </c>
      <c r="X20" s="17">
        <f>IF(ISNA(VLOOKUP(A20,'Données projet'!$A$35:$I$55,6,0)),0%,VLOOKUP(A20,'Données projet'!$A$35:$I$55,6,0)*VLOOKUP('Données projet'!$B$9,Paramètres!$A$1:$I$89,7,0))</f>
        <v>9.0000000000000011E-2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3.837518820806888</v>
      </c>
      <c r="AA20" s="23">
        <f>EXP(-LN(2)/25)*AA19+(1-EXP(-LN(2)/25))/(LN(2)/25)*Calculateur!V20*Calculateur!X20*VLOOKUP('Données projet'!$B$9,Paramètres!$A$1:$I$89,3,0)*0.475*44/12</f>
        <v>3.0579272376000524</v>
      </c>
      <c r="AB20" s="23">
        <f>EXP(-LN(2)/2)*AB19+(1-EXP(-LN(2)/2))/(LN(2)/2)*V20*Y20*VLOOKUP('Données projet'!$B$9,Paramètres!$A$1:$I$89,3,0)*0.475*44/12</f>
        <v>0</v>
      </c>
      <c r="AC20" s="24">
        <f t="shared" si="3"/>
        <v>6.8954460584069404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3.7622674173862252</v>
      </c>
      <c r="AA21" s="23">
        <f>EXP(-LN(2)/25)*AA20+(1-EXP(-LN(2)/25))/(LN(2)/25)*Calculateur!V21*Calculateur!X21*VLOOKUP('Données projet'!$B$9,Paramètres!$A$1:$I$89,3,0)*0.475*44/12</f>
        <v>2.9743080564784745</v>
      </c>
      <c r="AB21" s="23">
        <f>EXP(-LN(2)/2)*AB20+(1-EXP(-LN(2)/2))/(LN(2)/2)*V21*Y21*VLOOKUP('Données projet'!$B$9,Paramètres!$A$1:$I$89,3,0)*0.475*44/12</f>
        <v>0</v>
      </c>
      <c r="AC21" s="24">
        <f t="shared" si="3"/>
        <v>6.7365754738646997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3.6884916480878176</v>
      </c>
      <c r="AA22" s="23">
        <f>EXP(-LN(2)/25)*AA21+(1-EXP(-LN(2)/25))/(LN(2)/25)*Calculateur!V22*Calculateur!X22*VLOOKUP('Données projet'!$B$9,Paramètres!$A$1:$I$89,3,0)*0.475*44/12</f>
        <v>2.8929754462620076</v>
      </c>
      <c r="AB22" s="23">
        <f>EXP(-LN(2)/2)*AB21+(1-EXP(-LN(2)/2))/(LN(2)/2)*V22*Y22*VLOOKUP('Données projet'!$B$9,Paramètres!$A$1:$I$89,3,0)*0.475*44/12</f>
        <v>0</v>
      </c>
      <c r="AC22" s="24">
        <f t="shared" si="3"/>
        <v>6.5814670943498257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3.6161625766265759</v>
      </c>
      <c r="AA23" s="23">
        <f>EXP(-LN(2)/25)*AA22+(1-EXP(-LN(2)/25))/(LN(2)/25)*Calculateur!V23*Calculateur!X23*VLOOKUP('Données projet'!$B$9,Paramètres!$A$1:$I$89,3,0)*0.475*44/12</f>
        <v>2.8138668805490061</v>
      </c>
      <c r="AB23" s="23">
        <f>EXP(-LN(2)/2)*AB22+(1-EXP(-LN(2)/2))/(LN(2)/2)*V23*Y23*VLOOKUP('Données projet'!$B$9,Paramètres!$A$1:$I$89,3,0)*0.475*44/12</f>
        <v>0</v>
      </c>
      <c r="AC23" s="24">
        <f t="shared" si="3"/>
        <v>6.4300294571755821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3.5452518341403114</v>
      </c>
      <c r="AA24" s="23">
        <f>EXP(-LN(2)/25)*AA23+(1-EXP(-LN(2)/25))/(LN(2)/25)*Calculateur!V24*Calculateur!X24*VLOOKUP('Données projet'!$B$9,Paramètres!$A$1:$I$89,3,0)*0.475*44/12</f>
        <v>2.7369215427255655</v>
      </c>
      <c r="AB24" s="23">
        <f>EXP(-LN(2)/2)*AB23+(1-EXP(-LN(2)/2))/(LN(2)/2)*V24*Y24*VLOOKUP('Données projet'!$B$9,Paramètres!$A$1:$I$89,3,0)*0.475*44/12</f>
        <v>0</v>
      </c>
      <c r="AC24" s="24">
        <f t="shared" si="3"/>
        <v>6.2821733768658774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0.22500000000000001</v>
      </c>
      <c r="X25" s="17">
        <f>IF(ISNA(VLOOKUP(A25,'Données projet'!$A$35:$I$55,6,0)),0%,VLOOKUP(A25,'Données projet'!$A$35:$I$55,6,0)*VLOOKUP('Données projet'!$B$9,Paramètres!$A$1:$I$89,7,0))</f>
        <v>0.18000000000000002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13.471129466908771</v>
      </c>
      <c r="AA25" s="23">
        <f>EXP(-LN(2)/25)*AA24+(1-EXP(-LN(2)/25))/(LN(2)/25)*Calculateur!V25*Calculateur!X25*VLOOKUP('Données projet'!$B$9,Paramètres!$A$1:$I$89,3,0)*0.475*44/12</f>
        <v>10.626914014355609</v>
      </c>
      <c r="AB25" s="23">
        <f>EXP(-LN(2)/2)*AB24+(1-EXP(-LN(2)/2))/(LN(2)/2)*V25*Y25*VLOOKUP('Données projet'!$B$9,Paramètres!$A$1:$I$89,3,0)*0.475*44/12</f>
        <v>0</v>
      </c>
      <c r="AC25" s="24">
        <f t="shared" si="3"/>
        <v>24.09804348126438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13.206968834640344</v>
      </c>
      <c r="AA26" s="23">
        <f>EXP(-LN(2)/25)*AA25+(1-EXP(-LN(2)/25))/(LN(2)/25)*Calculateur!V26*Calculateur!X26*VLOOKUP('Données projet'!$B$9,Paramètres!$A$1:$I$89,3,0)*0.475*44/12</f>
        <v>10.336320491787935</v>
      </c>
      <c r="AB26" s="23">
        <f>EXP(-LN(2)/2)*AB25+(1-EXP(-LN(2)/2))/(LN(2)/2)*V26*Y26*VLOOKUP('Données projet'!$B$9,Paramètres!$A$1:$I$89,3,0)*0.475*44/12</f>
        <v>0</v>
      </c>
      <c r="AC26" s="24">
        <f t="shared" si="3"/>
        <v>23.54328932642828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12.947988231248626</v>
      </c>
      <c r="AA27" s="23">
        <f>EXP(-LN(2)/25)*AA26+(1-EXP(-LN(2)/25))/(LN(2)/25)*Calculateur!V27*Calculateur!X27*VLOOKUP('Données projet'!$B$9,Paramètres!$A$1:$I$89,3,0)*0.475*44/12</f>
        <v>10.053673264376524</v>
      </c>
      <c r="AB27" s="23">
        <f>EXP(-LN(2)/2)*AB26+(1-EXP(-LN(2)/2))/(LN(2)/2)*V27*Y27*VLOOKUP('Données projet'!$B$9,Paramètres!$A$1:$I$89,3,0)*0.475*44/12</f>
        <v>0</v>
      </c>
      <c r="AC27" s="24">
        <f t="shared" si="3"/>
        <v>23.00166149562515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12.69408607952685</v>
      </c>
      <c r="AA28" s="23">
        <f>EXP(-LN(2)/25)*AA27+(1-EXP(-LN(2)/25))/(LN(2)/25)*Calculateur!V28*Calculateur!X28*VLOOKUP('Données projet'!$B$9,Paramètres!$A$1:$I$89,3,0)*0.475*44/12</f>
        <v>9.7787550402624497</v>
      </c>
      <c r="AB28" s="23">
        <f>EXP(-LN(2)/2)*AB27+(1-EXP(-LN(2)/2))/(LN(2)/2)*V28*Y28*VLOOKUP('Données projet'!$B$9,Paramètres!$A$1:$I$89,3,0)*0.475*44/12</f>
        <v>0</v>
      </c>
      <c r="AC28" s="24">
        <f t="shared" si="3"/>
        <v>22.472841119789301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12.445162794135316</v>
      </c>
      <c r="AA29" s="23">
        <f>EXP(-LN(2)/25)*AA28+(1-EXP(-LN(2)/25))/(LN(2)/25)*Calculateur!V29*Calculateur!X29*VLOOKUP('Données projet'!$B$9,Paramètres!$A$1:$I$89,3,0)*0.475*44/12</f>
        <v>9.511354469444095</v>
      </c>
      <c r="AB29" s="23">
        <f>EXP(-LN(2)/2)*AB28+(1-EXP(-LN(2)/2))/(LN(2)/2)*V29*Y29*VLOOKUP('Données projet'!$B$9,Paramètres!$A$1:$I$89,3,0)*0.475*44/12</f>
        <v>0</v>
      </c>
      <c r="AC29" s="24">
        <f t="shared" si="3"/>
        <v>21.956517263579411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12.201120742542097</v>
      </c>
      <c r="AA30" s="23">
        <f>EXP(-LN(2)/25)*AA29+(1-EXP(-LN(2)/25))/(LN(2)/25)*Calculateur!V30*Calculateur!X30*VLOOKUP('Données projet'!$B$9,Paramètres!$A$1:$I$89,3,0)*0.475*44/12</f>
        <v>9.2512659812967524</v>
      </c>
      <c r="AB30" s="23">
        <f>EXP(-LN(2)/2)*AB29+(1-EXP(-LN(2)/2))/(LN(2)/2)*V30*Y30*VLOOKUP('Données projet'!$B$9,Paramètres!$A$1:$I$89,3,0)*0.475*44/12</f>
        <v>0</v>
      </c>
      <c r="AC30" s="24">
        <f t="shared" si="3"/>
        <v>21.452386723838849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11.961864206729668</v>
      </c>
      <c r="AA31" s="23">
        <f>EXP(-LN(2)/25)*AA30+(1-EXP(-LN(2)/25))/(LN(2)/25)*Calculateur!V31*Calculateur!X31*VLOOKUP('Données projet'!$B$9,Paramètres!$A$1:$I$89,3,0)*0.475*44/12</f>
        <v>8.998289626535259</v>
      </c>
      <c r="AB31" s="23">
        <f>EXP(-LN(2)/2)*AB30+(1-EXP(-LN(2)/2))/(LN(2)/2)*V31*Y31*VLOOKUP('Données projet'!$B$9,Paramètres!$A$1:$I$89,3,0)*0.475*44/12</f>
        <v>0</v>
      </c>
      <c r="AC31" s="24">
        <f t="shared" si="3"/>
        <v>20.960153833264926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11.727299345652444</v>
      </c>
      <c r="AA32" s="23">
        <f>EXP(-LN(2)/25)*AA31+(1-EXP(-LN(2)/25))/(LN(2)/25)*Calculateur!V32*Calculateur!X32*VLOOKUP('Données projet'!$B$9,Paramètres!$A$1:$I$89,3,0)*0.475*44/12</f>
        <v>8.7522309234981659</v>
      </c>
      <c r="AB32" s="23">
        <f>EXP(-LN(2)/2)*AB31+(1-EXP(-LN(2)/2))/(LN(2)/2)*V32*Y32*VLOOKUP('Données projet'!$B$9,Paramètres!$A$1:$I$89,3,0)*0.475*44/12</f>
        <v>0</v>
      </c>
      <c r="AC32" s="24">
        <f t="shared" si="3"/>
        <v>20.479530269150608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11.497334158430506</v>
      </c>
      <c r="AA33" s="23">
        <f>EXP(-LN(2)/25)*AA32+(1-EXP(-LN(2)/25))/(LN(2)/25)*Calculateur!V33*Calculateur!X33*VLOOKUP('Données projet'!$B$9,Paramètres!$A$1:$I$89,3,0)*0.475*44/12</f>
        <v>52.461715425770919</v>
      </c>
      <c r="AB33" s="23">
        <f>EXP(-LN(2)/2)*AB32+(1-EXP(-LN(2)/2))/(LN(2)/2)*V33*Y33*VLOOKUP('Données projet'!$B$9,Paramètres!$A$1:$I$89,3,0)*0.475*44/12</f>
        <v>83.686459360614165</v>
      </c>
      <c r="AC33" s="24">
        <f t="shared" si="3"/>
        <v>147.64550894481559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11.271878448265076</v>
      </c>
      <c r="AA34" s="23">
        <f>EXP(-LN(2)/25)*AA33+(1-EXP(-LN(2)/25))/(LN(2)/25)*Calculateur!V34*Calculateur!X34*VLOOKUP('Données projet'!$B$9,Paramètres!$A$1:$I$89,3,0)*0.475*44/12</f>
        <v>51.027147058611504</v>
      </c>
      <c r="AB34" s="23">
        <f>EXP(-LN(2)/2)*AB33+(1-EXP(-LN(2)/2))/(LN(2)/2)*V34*Y34*VLOOKUP('Données projet'!$B$9,Paramètres!$A$1:$I$89,3,0)*0.475*44/12</f>
        <v>59.175262907382709</v>
      </c>
      <c r="AC34" s="24">
        <f t="shared" si="3"/>
        <v>121.47428841425929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11.050843787061584</v>
      </c>
      <c r="AA35" s="23">
        <f>EXP(-LN(2)/25)*AA34+(1-EXP(-LN(2)/25))/(LN(2)/25)*Calculateur!V35*Calculateur!X35*VLOOKUP('Données projet'!$B$9,Paramètres!$A$1:$I$89,3,0)*0.475*44/12</f>
        <v>49.631807038892731</v>
      </c>
      <c r="AB35" s="23">
        <f>EXP(-LN(2)/2)*AB34+(1-EXP(-LN(2)/2))/(LN(2)/2)*V35*Y35*VLOOKUP('Données projet'!$B$9,Paramètres!$A$1:$I$89,3,0)*0.475*44/12</f>
        <v>41.84322968030709</v>
      </c>
      <c r="AC35" s="24">
        <f t="shared" si="3"/>
        <v>102.5258805062614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10.834143480746462</v>
      </c>
      <c r="AA36" s="23">
        <f>EXP(-LN(2)/25)*AA35+(1-EXP(-LN(2)/25))/(LN(2)/25)*Calculateur!V36*Calculateur!X36*VLOOKUP('Données projet'!$B$9,Paramètres!$A$1:$I$89,3,0)*0.475*44/12</f>
        <v>48.274622665390915</v>
      </c>
      <c r="AB36" s="23">
        <f>EXP(-LN(2)/2)*AB35+(1-EXP(-LN(2)/2))/(LN(2)/2)*V36*Y36*VLOOKUP('Données projet'!$B$9,Paramètres!$A$1:$I$89,3,0)*0.475*44/12</f>
        <v>29.587631453691358</v>
      </c>
      <c r="AC36" s="24">
        <f t="shared" si="3"/>
        <v>88.696397599828742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10.621692535264044</v>
      </c>
      <c r="AA37" s="23">
        <f>EXP(-LN(2)/25)*AA36+(1-EXP(-LN(2)/25))/(LN(2)/25)*Calculateur!V37*Calculateur!X37*VLOOKUP('Données projet'!$B$9,Paramètres!$A$1:$I$89,3,0)*0.475*44/12</f>
        <v>46.954550569953724</v>
      </c>
      <c r="AB37" s="23">
        <f>EXP(-LN(2)/2)*AB36+(1-EXP(-LN(2)/2))/(LN(2)/2)*V37*Y37*VLOOKUP('Données projet'!$B$9,Paramètres!$A$1:$I$89,3,0)*0.475*44/12</f>
        <v>20.921614840153548</v>
      </c>
      <c r="AC37" s="24">
        <f t="shared" si="3"/>
        <v>78.497857945371322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10.413407623240255</v>
      </c>
      <c r="AA38" s="23">
        <f>EXP(-LN(2)/25)*AA37+(1-EXP(-LN(2)/25))/(LN(2)/25)*Calculateur!V38*Calculateur!X38*VLOOKUP('Données projet'!$B$9,Paramètres!$A$1:$I$89,3,0)*0.475*44/12</f>
        <v>45.670575915385839</v>
      </c>
      <c r="AB38" s="23">
        <f>EXP(-LN(2)/2)*AB37+(1-EXP(-LN(2)/2))/(LN(2)/2)*V38*Y38*VLOOKUP('Données projet'!$B$9,Paramètres!$A$1:$I$89,3,0)*0.475*44/12</f>
        <v>14.793815726845681</v>
      </c>
      <c r="AC38" s="24">
        <f t="shared" si="3"/>
        <v>70.877799265471779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10.2092070513</v>
      </c>
      <c r="AA39" s="23">
        <f>EXP(-LN(2)/25)*AA38+(1-EXP(-LN(2)/25))/(LN(2)/25)*Calculateur!V39*Calculateur!X39*VLOOKUP('Données projet'!$B$9,Paramètres!$A$1:$I$89,3,0)*0.475*44/12</f>
        <v>44.421711615268407</v>
      </c>
      <c r="AB39" s="23">
        <f>EXP(-LN(2)/2)*AB38+(1-EXP(-LN(2)/2))/(LN(2)/2)*V39*Y39*VLOOKUP('Données projet'!$B$9,Paramètres!$A$1:$I$89,3,0)*0.475*44/12</f>
        <v>10.460807420076776</v>
      </c>
      <c r="AC39" s="24">
        <f t="shared" si="3"/>
        <v>65.091726086645181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10.009010728025443</v>
      </c>
      <c r="AA40" s="23">
        <f>EXP(-LN(2)/25)*AA39+(1-EXP(-LN(2)/25))/(LN(2)/25)*Calculateur!V40*Calculateur!X40*VLOOKUP('Données projet'!$B$9,Paramètres!$A$1:$I$89,3,0)*0.475*44/12</f>
        <v>43.206997575112602</v>
      </c>
      <c r="AB40" s="23">
        <f>EXP(-LN(2)/2)*AB39+(1-EXP(-LN(2)/2))/(LN(2)/2)*V40*Y40*VLOOKUP('Données projet'!$B$9,Paramètres!$A$1:$I$89,3,0)*0.475*44/12</f>
        <v>7.3969078634228422</v>
      </c>
      <c r="AC40" s="24">
        <f t="shared" si="3"/>
        <v>60.612916166560886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9.8127401325425989</v>
      </c>
      <c r="AA41" s="23">
        <f>EXP(-LN(2)/25)*AA40+(1-EXP(-LN(2)/25))/(LN(2)/25)*Calculateur!V41*Calculateur!X41*VLOOKUP('Données projet'!$B$9,Paramètres!$A$1:$I$89,3,0)*0.475*44/12</f>
        <v>42.0254999542639</v>
      </c>
      <c r="AB41" s="23">
        <f>EXP(-LN(2)/2)*AB40+(1-EXP(-LN(2)/2))/(LN(2)/2)*V41*Y41*VLOOKUP('Données projet'!$B$9,Paramètres!$A$1:$I$89,3,0)*0.475*44/12</f>
        <v>5.2304037100383889</v>
      </c>
      <c r="AC41" s="24">
        <f t="shared" si="3"/>
        <v>57.068643796844889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9.6203182837239325</v>
      </c>
      <c r="AA42" s="23">
        <f>EXP(-LN(2)/25)*AA41+(1-EXP(-LN(2)/25))/(LN(2)/25)*Calculateur!V42*Calculateur!X42*VLOOKUP('Données projet'!$B$9,Paramètres!$A$1:$I$89,3,0)*0.475*44/12</f>
        <v>40.87631044798956</v>
      </c>
      <c r="AB42" s="23">
        <f>EXP(-LN(2)/2)*AB41+(1-EXP(-LN(2)/2))/(LN(2)/2)*V42*Y42*VLOOKUP('Données projet'!$B$9,Paramètres!$A$1:$I$89,3,0)*0.475*44/12</f>
        <v>3.6984539317114216</v>
      </c>
      <c r="AC42" s="24">
        <f t="shared" si="3"/>
        <v>54.195082663424913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9.4316697099948605</v>
      </c>
      <c r="AA43" s="23">
        <f>EXP(-LN(2)/25)*AA42+(1-EXP(-LN(2)/25))/(LN(2)/25)*Calculateur!V43*Calculateur!X43*VLOOKUP('Données projet'!$B$9,Paramètres!$A$1:$I$89,3,0)*0.475*44/12</f>
        <v>39.758545589197546</v>
      </c>
      <c r="AB43" s="23">
        <f>EXP(-LN(2)/2)*AB42+(1-EXP(-LN(2)/2))/(LN(2)/2)*V43*Y43*VLOOKUP('Données projet'!$B$9,Paramètres!$A$1:$I$89,3,0)*0.475*44/12</f>
        <v>2.6152018550191949</v>
      </c>
      <c r="AC43" s="24">
        <f t="shared" si="3"/>
        <v>51.805417154211597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9.2467204197323483</v>
      </c>
      <c r="AA44" s="23">
        <f>EXP(-LN(2)/25)*AA43+(1-EXP(-LN(2)/25))/(LN(2)/25)*Calculateur!V44*Calculateur!X44*VLOOKUP('Données projet'!$B$9,Paramètres!$A$1:$I$89,3,0)*0.475*44/12</f>
        <v>38.671346069249893</v>
      </c>
      <c r="AB44" s="23">
        <f>EXP(-LN(2)/2)*AB43+(1-EXP(-LN(2)/2))/(LN(2)/2)*V44*Y44*VLOOKUP('Données projet'!$B$9,Paramètres!$A$1:$I$89,3,0)*0.475*44/12</f>
        <v>1.8492269658557112</v>
      </c>
      <c r="AC44" s="24">
        <f t="shared" si="3"/>
        <v>49.767293454837954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9.0653978722439543</v>
      </c>
      <c r="AA45" s="23">
        <f>EXP(-LN(2)/25)*AA44+(1-EXP(-LN(2)/25))/(LN(2)/25)*Calculateur!V45*Calculateur!X45*VLOOKUP('Données projet'!$B$9,Paramètres!$A$1:$I$89,3,0)*0.475*44/12</f>
        <v>37.61387607734855</v>
      </c>
      <c r="AB45" s="23">
        <f>EXP(-LN(2)/2)*AB44+(1-EXP(-LN(2)/2))/(LN(2)/2)*V45*Y45*VLOOKUP('Données projet'!$B$9,Paramètres!$A$1:$I$89,3,0)*0.475*44/12</f>
        <v>1.3076009275095977</v>
      </c>
      <c r="AC45" s="24">
        <f t="shared" si="3"/>
        <v>47.986874877102103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8.8876309493159749</v>
      </c>
      <c r="AA46" s="23">
        <f>EXP(-LN(2)/25)*AA45+(1-EXP(-LN(2)/25))/(LN(2)/25)*Calculateur!V46*Calculateur!X46*VLOOKUP('Données projet'!$B$9,Paramètres!$A$1:$I$89,3,0)*0.475*44/12</f>
        <v>36.585322657985678</v>
      </c>
      <c r="AB46" s="23">
        <f>EXP(-LN(2)/2)*AB45+(1-EXP(-LN(2)/2))/(LN(2)/2)*V46*Y46*VLOOKUP('Données projet'!$B$9,Paramètres!$A$1:$I$89,3,0)*0.475*44/12</f>
        <v>0.92461348292785572</v>
      </c>
      <c r="AC46" s="24">
        <f t="shared" si="3"/>
        <v>46.397567090229508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8.7133499273194968</v>
      </c>
      <c r="AA47" s="23">
        <f>EXP(-LN(2)/25)*AA46+(1-EXP(-LN(2)/25))/(LN(2)/25)*Calculateur!V47*Calculateur!X47*VLOOKUP('Données projet'!$B$9,Paramètres!$A$1:$I$89,3,0)*0.475*44/12</f>
        <v>35.584895085964561</v>
      </c>
      <c r="AB47" s="23">
        <f>EXP(-LN(2)/2)*AB46+(1-EXP(-LN(2)/2))/(LN(2)/2)*V47*Y47*VLOOKUP('Données projet'!$B$9,Paramètres!$A$1:$I$89,3,0)*0.475*44/12</f>
        <v>0.65380046375479894</v>
      </c>
      <c r="AC47" s="24">
        <f t="shared" si="3"/>
        <v>44.952045477038858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8.5424864498634427</v>
      </c>
      <c r="AA48" s="23">
        <f>EXP(-LN(2)/25)*AA47+(1-EXP(-LN(2)/25))/(LN(2)/25)*Calculateur!V48*Calculateur!X48*VLOOKUP('Données projet'!$B$9,Paramètres!$A$1:$I$89,3,0)*0.475*44/12</f>
        <v>34.611824258510559</v>
      </c>
      <c r="AB48" s="23">
        <f>EXP(-LN(2)/2)*AB47+(1-EXP(-LN(2)/2))/(LN(2)/2)*V48*Y48*VLOOKUP('Données projet'!$B$9,Paramètres!$A$1:$I$89,3,0)*0.475*44/12</f>
        <v>0.46230674146392792</v>
      </c>
      <c r="AC48" s="24">
        <f t="shared" si="3"/>
        <v>43.616617449837925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8.3749735009838702</v>
      </c>
      <c r="AA49" s="23">
        <f>EXP(-LN(2)/25)*AA48+(1-EXP(-LN(2)/25))/(LN(2)/25)*Calculateur!V49*Calculateur!X49*VLOOKUP('Données projet'!$B$9,Paramètres!$A$1:$I$89,3,0)*0.475*44/12</f>
        <v>33.665362104004856</v>
      </c>
      <c r="AB49" s="23">
        <f>EXP(-LN(2)/2)*AB48+(1-EXP(-LN(2)/2))/(LN(2)/2)*V49*Y49*VLOOKUP('Données projet'!$B$9,Paramètres!$A$1:$I$89,3,0)*0.475*44/12</f>
        <v>0.32690023187739947</v>
      </c>
      <c r="AC49" s="24">
        <f t="shared" si="3"/>
        <v>42.367235836866129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8.2107453788590163</v>
      </c>
      <c r="AA50" s="23">
        <f>EXP(-LN(2)/25)*AA49+(1-EXP(-LN(2)/25))/(LN(2)/25)*Calculateur!V50*Calculateur!X50*VLOOKUP('Données projet'!$B$9,Paramètres!$A$1:$I$89,3,0)*0.475*44/12</f>
        <v>32.744781006886392</v>
      </c>
      <c r="AB50" s="23">
        <f>EXP(-LN(2)/2)*AB49+(1-EXP(-LN(2)/2))/(LN(2)/2)*V50*Y50*VLOOKUP('Données projet'!$B$9,Paramètres!$A$1:$I$89,3,0)*0.475*44/12</f>
        <v>0.23115337073196396</v>
      </c>
      <c r="AC50" s="24">
        <f t="shared" si="3"/>
        <v>41.186679756477375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8.049737670039768</v>
      </c>
      <c r="AA51" s="23">
        <f>EXP(-LN(2)/25)*AA50+(1-EXP(-LN(2)/25))/(LN(2)/25)*Calculateur!V51*Calculateur!X51*VLOOKUP('Données projet'!$B$9,Paramètres!$A$1:$I$89,3,0)*0.475*44/12</f>
        <v>31.849373248279889</v>
      </c>
      <c r="AB51" s="23">
        <f>EXP(-LN(2)/2)*AB50+(1-EXP(-LN(2)/2))/(LN(2)/2)*V51*Y51*VLOOKUP('Données projet'!$B$9,Paramètres!$A$1:$I$89,3,0)*0.475*44/12</f>
        <v>0.16345011593869974</v>
      </c>
      <c r="AC51" s="24">
        <f t="shared" si="3"/>
        <v>40.062561034258358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7.8918872241854592</v>
      </c>
      <c r="AA52" s="23">
        <f>EXP(-LN(2)/25)*AA51+(1-EXP(-LN(2)/25))/(LN(2)/25)*Calculateur!V52*Calculateur!X52*VLOOKUP('Données projet'!$B$9,Paramètres!$A$1:$I$89,3,0)*0.475*44/12</f>
        <v>30.97845046191993</v>
      </c>
      <c r="AB52" s="23">
        <f>EXP(-LN(2)/2)*AB51+(1-EXP(-LN(2)/2))/(LN(2)/2)*V52*Y52*VLOOKUP('Données projet'!$B$9,Paramètres!$A$1:$I$89,3,0)*0.475*44/12</f>
        <v>0.11557668536598198</v>
      </c>
      <c r="AC52" s="24">
        <f t="shared" si="3"/>
        <v>38.985914371471367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7.7371321292950883</v>
      </c>
      <c r="AA53" s="23">
        <f>EXP(-LN(2)/25)*AA52+(1-EXP(-LN(2)/25))/(LN(2)/25)*Calculateur!V53*Calculateur!X53*VLOOKUP('Données projet'!$B$9,Paramètres!$A$1:$I$89,3,0)*0.475*44/12</f>
        <v>30.131343104952823</v>
      </c>
      <c r="AB53" s="23">
        <f>EXP(-LN(2)/2)*AB52+(1-EXP(-LN(2)/2))/(LN(2)/2)*V53*Y53*VLOOKUP('Données projet'!$B$9,Paramètres!$A$1:$I$89,3,0)*0.475*44/12</f>
        <v>8.1725057969349868E-2</v>
      </c>
      <c r="AC53" s="24">
        <f t="shared" si="3"/>
        <v>37.950200292217261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7.5854116874242301</v>
      </c>
      <c r="AA54" s="23">
        <f>EXP(-LN(2)/25)*AA53+(1-EXP(-LN(2)/25))/(LN(2)/25)*Calculateur!V54*Calculateur!X54*VLOOKUP('Données projet'!$B$9,Paramètres!$A$1:$I$89,3,0)*0.475*44/12</f>
        <v>29.307399943209418</v>
      </c>
      <c r="AB54" s="23">
        <f>EXP(-LN(2)/2)*AB53+(1-EXP(-LN(2)/2))/(LN(2)/2)*V54*Y54*VLOOKUP('Données projet'!$B$9,Paramètres!$A$1:$I$89,3,0)*0.475*44/12</f>
        <v>5.778834268299099E-2</v>
      </c>
      <c r="AC54" s="24">
        <f t="shared" si="3"/>
        <v>36.950599973316635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7.436666390878127</v>
      </c>
      <c r="AA55" s="23">
        <f>EXP(-LN(2)/25)*AA54+(1-EXP(-LN(2)/25))/(LN(2)/25)*Calculateur!V55*Calculateur!X55*VLOOKUP('Données projet'!$B$9,Paramètres!$A$1:$I$89,3,0)*0.475*44/12</f>
        <v>28.505987550553176</v>
      </c>
      <c r="AB55" s="23">
        <f>EXP(-LN(2)/2)*AB54+(1-EXP(-LN(2)/2))/(LN(2)/2)*V55*Y55*VLOOKUP('Données projet'!$B$9,Paramètres!$A$1:$I$89,3,0)*0.475*44/12</f>
        <v>4.0862528984674934E-2</v>
      </c>
      <c r="AC55" s="24">
        <f t="shared" si="3"/>
        <v>35.983516470415978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7.2908378988716205</v>
      </c>
      <c r="AA56" s="23">
        <f>EXP(-LN(2)/25)*AA55+(1-EXP(-LN(2)/25))/(LN(2)/25)*Calculateur!V56*Calculateur!X56*VLOOKUP('Données projet'!$B$9,Paramètres!$A$1:$I$89,3,0)*0.475*44/12</f>
        <v>27.726489821918566</v>
      </c>
      <c r="AB56" s="23">
        <f>EXP(-LN(2)/2)*AB55+(1-EXP(-LN(2)/2))/(LN(2)/2)*V56*Y56*VLOOKUP('Données projet'!$B$9,Paramètres!$A$1:$I$89,3,0)*0.475*44/12</f>
        <v>2.8894171341495495E-2</v>
      </c>
      <c r="AC56" s="24">
        <f t="shared" si="3"/>
        <v>35.046221892131683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7.1478690146467647</v>
      </c>
      <c r="AA57" s="23">
        <f>EXP(-LN(2)/25)*AA56+(1-EXP(-LN(2)/25))/(LN(2)/25)*Calculateur!V57*Calculateur!X57*VLOOKUP('Données projet'!$B$9,Paramètres!$A$1:$I$89,3,0)*0.475*44/12</f>
        <v>26.968307499665475</v>
      </c>
      <c r="AB57" s="23">
        <f>EXP(-LN(2)/2)*AB56+(1-EXP(-LN(2)/2))/(LN(2)/2)*V57*Y57*VLOOKUP('Données projet'!$B$9,Paramètres!$A$1:$I$89,3,0)*0.475*44/12</f>
        <v>2.0431264492337467E-2</v>
      </c>
      <c r="AC57" s="24">
        <f t="shared" si="3"/>
        <v>34.136607778804574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7.0077036630391492</v>
      </c>
      <c r="AA58" s="23">
        <f>EXP(-LN(2)/25)*AA57+(1-EXP(-LN(2)/25))/(LN(2)/25)*Calculateur!V58*Calculateur!X58*VLOOKUP('Données projet'!$B$9,Paramètres!$A$1:$I$89,3,0)*0.475*44/12</f>
        <v>26.230857712885467</v>
      </c>
      <c r="AB58" s="23">
        <f>EXP(-LN(2)/2)*AB57+(1-EXP(-LN(2)/2))/(LN(2)/2)*V58*Y58*VLOOKUP('Données projet'!$B$9,Paramètres!$A$1:$I$89,3,0)*0.475*44/12</f>
        <v>1.4447085670747747E-2</v>
      </c>
      <c r="AC58" s="24">
        <f t="shared" si="3"/>
        <v>33.253008461595364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6.8702868684841363</v>
      </c>
      <c r="AA59" s="23">
        <f>EXP(-LN(2)/25)*AA58+(1-EXP(-LN(2)/25))/(LN(2)/25)*Calculateur!V59*Calculateur!X59*VLOOKUP('Données projet'!$B$9,Paramètres!$A$1:$I$89,3,0)*0.475*44/12</f>
        <v>25.513573529305759</v>
      </c>
      <c r="AB59" s="23">
        <f>EXP(-LN(2)/2)*AB58+(1-EXP(-LN(2)/2))/(LN(2)/2)*V59*Y59*VLOOKUP('Données projet'!$B$9,Paramètres!$A$1:$I$89,3,0)*0.475*44/12</f>
        <v>1.0215632246168733E-2</v>
      </c>
      <c r="AC59" s="24">
        <f t="shared" si="3"/>
        <v>32.394076030036061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6.7355647334543782</v>
      </c>
      <c r="AA60" s="23">
        <f>EXP(-LN(2)/25)*AA59+(1-EXP(-LN(2)/25))/(LN(2)/25)*Calculateur!V60*Calculateur!X60*VLOOKUP('Données projet'!$B$9,Paramètres!$A$1:$I$89,3,0)*0.475*44/12</f>
        <v>24.815903519446373</v>
      </c>
      <c r="AB60" s="23">
        <f>EXP(-LN(2)/2)*AB59+(1-EXP(-LN(2)/2))/(LN(2)/2)*V60*Y60*VLOOKUP('Données projet'!$B$9,Paramètres!$A$1:$I$89,3,0)*0.475*44/12</f>
        <v>7.2235428353738737E-3</v>
      </c>
      <c r="AC60" s="24">
        <f t="shared" si="3"/>
        <v>31.558691795736124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6.6034844173201659</v>
      </c>
      <c r="AA61" s="23">
        <f>EXP(-LN(2)/25)*AA60+(1-EXP(-LN(2)/25))/(LN(2)/25)*Calculateur!V61*Calculateur!X61*VLOOKUP('Données projet'!$B$9,Paramètres!$A$1:$I$89,3,0)*0.475*44/12</f>
        <v>24.137311332695464</v>
      </c>
      <c r="AB61" s="23">
        <f>EXP(-LN(2)/2)*AB60+(1-EXP(-LN(2)/2))/(LN(2)/2)*V61*Y61*VLOOKUP('Données projet'!$B$9,Paramètres!$A$1:$I$89,3,0)*0.475*44/12</f>
        <v>5.1078161230843667E-3</v>
      </c>
      <c r="AC61" s="24">
        <f t="shared" si="3"/>
        <v>30.745903566138711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6.4739941156243068</v>
      </c>
      <c r="AA62" s="23">
        <f>EXP(-LN(2)/25)*AA61+(1-EXP(-LN(2)/25))/(LN(2)/25)*Calculateur!V62*Calculateur!X62*VLOOKUP('Données projet'!$B$9,Paramètres!$A$1:$I$89,3,0)*0.475*44/12</f>
        <v>23.477275284976869</v>
      </c>
      <c r="AB62" s="23">
        <f>EXP(-LN(2)/2)*AB61+(1-EXP(-LN(2)/2))/(LN(2)/2)*V62*Y62*VLOOKUP('Données projet'!$B$9,Paramètres!$A$1:$I$89,3,0)*0.475*44/12</f>
        <v>3.6117714176869369E-3</v>
      </c>
      <c r="AC62" s="24">
        <f t="shared" si="3"/>
        <v>29.954881172018865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6.3470430397634185</v>
      </c>
      <c r="AA63" s="23">
        <f>EXP(-LN(2)/25)*AA62+(1-EXP(-LN(2)/25))/(LN(2)/25)*Calculateur!V63*Calculateur!X63*VLOOKUP('Données projet'!$B$9,Paramètres!$A$1:$I$89,3,0)*0.475*44/12</f>
        <v>22.835287957692927</v>
      </c>
      <c r="AB63" s="23">
        <f>EXP(-LN(2)/2)*AB62+(1-EXP(-LN(2)/2))/(LN(2)/2)*V63*Y63*VLOOKUP('Données projet'!$B$9,Paramètres!$A$1:$I$89,3,0)*0.475*44/12</f>
        <v>2.5539080615421834E-3</v>
      </c>
      <c r="AC63" s="24">
        <f t="shared" si="3"/>
        <v>29.18488490551789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6.2225813970676516</v>
      </c>
      <c r="AA64" s="23">
        <f>EXP(-LN(2)/25)*AA63+(1-EXP(-LN(2)/25))/(LN(2)/25)*Calculateur!V64*Calculateur!X64*VLOOKUP('Données projet'!$B$9,Paramètres!$A$1:$I$89,3,0)*0.475*44/12</f>
        <v>22.210855807634211</v>
      </c>
      <c r="AB64" s="23">
        <f>EXP(-LN(2)/2)*AB63+(1-EXP(-LN(2)/2))/(LN(2)/2)*V64*Y64*VLOOKUP('Données projet'!$B$9,Paramètres!$A$1:$I$89,3,0)*0.475*44/12</f>
        <v>1.8058857088434684E-3</v>
      </c>
      <c r="AC64" s="24">
        <f t="shared" si="3"/>
        <v>28.435243090410705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6.1005603712710421</v>
      </c>
      <c r="AA65" s="23">
        <f>EXP(-LN(2)/25)*AA64+(1-EXP(-LN(2)/25))/(LN(2)/25)*Calculateur!V65*Calculateur!X65*VLOOKUP('Données projet'!$B$9,Paramètres!$A$1:$I$89,3,0)*0.475*44/12</f>
        <v>21.603498787556308</v>
      </c>
      <c r="AB65" s="23">
        <f>EXP(-LN(2)/2)*AB64+(1-EXP(-LN(2)/2))/(LN(2)/2)*V65*Y65*VLOOKUP('Données projet'!$B$9,Paramètres!$A$1:$I$89,3,0)*0.475*44/12</f>
        <v>1.2769540307710917E-3</v>
      </c>
      <c r="AC65" s="24">
        <f t="shared" si="3"/>
        <v>27.70533611285812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5.9809321033648279</v>
      </c>
      <c r="AA66" s="23">
        <f>EXP(-LN(2)/25)*AA65+(1-EXP(-LN(2)/25))/(LN(2)/25)*Calculateur!V66*Calculateur!X66*VLOOKUP('Données projet'!$B$9,Paramètres!$A$1:$I$89,3,0)*0.475*44/12</f>
        <v>21.012749977131953</v>
      </c>
      <c r="AB66" s="23">
        <f>EXP(-LN(2)/2)*AB65+(1-EXP(-LN(2)/2))/(LN(2)/2)*V66*Y66*VLOOKUP('Données projet'!$B$9,Paramètres!$A$1:$I$89,3,0)*0.475*44/12</f>
        <v>9.0294285442173421E-4</v>
      </c>
      <c r="AC66" s="24">
        <f t="shared" si="3"/>
        <v>26.994585023351203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5.8636496728262157</v>
      </c>
      <c r="AA67" s="23">
        <f>EXP(-LN(2)/25)*AA66+(1-EXP(-LN(2)/25))/(LN(2)/25)*Calculateur!V67*Calculateur!X67*VLOOKUP('Données projet'!$B$9,Paramètres!$A$1:$I$89,3,0)*0.475*44/12</f>
        <v>20.438155223994784</v>
      </c>
      <c r="AB67" s="23">
        <f>EXP(-LN(2)/2)*AB66+(1-EXP(-LN(2)/2))/(LN(2)/2)*V67*Y67*VLOOKUP('Données projet'!$B$9,Paramètres!$A$1:$I$89,3,0)*0.475*44/12</f>
        <v>6.3847701538554584E-4</v>
      </c>
      <c r="AC67" s="24">
        <f t="shared" si="3"/>
        <v>26.302443373836386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5.748667079215247</v>
      </c>
      <c r="AA68" s="23">
        <f>EXP(-LN(2)/25)*AA67+(1-EXP(-LN(2)/25))/(LN(2)/25)*Calculateur!V68*Calculateur!X68*VLOOKUP('Données projet'!$B$9,Paramètres!$A$1:$I$89,3,0)*0.475*44/12</f>
        <v>19.879272794598776</v>
      </c>
      <c r="AB68" s="23">
        <f>EXP(-LN(2)/2)*AB67+(1-EXP(-LN(2)/2))/(LN(2)/2)*V68*Y68*VLOOKUP('Données projet'!$B$9,Paramètres!$A$1:$I$89,3,0)*0.475*44/12</f>
        <v>4.5147142721086711E-4</v>
      </c>
      <c r="AC68" s="24">
        <f t="shared" ref="AC68:AC131" si="57">SUM(Z68:AB68)</f>
        <v>25.628391345241234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5.6359392241325317</v>
      </c>
      <c r="AA69" s="23">
        <f>EXP(-LN(2)/25)*AA68+(1-EXP(-LN(2)/25))/(LN(2)/25)*Calculateur!V69*Calculateur!X69*VLOOKUP('Données projet'!$B$9,Paramètres!$A$1:$I$89,3,0)*0.475*44/12</f>
        <v>19.33567303462495</v>
      </c>
      <c r="AB69" s="23">
        <f>EXP(-LN(2)/2)*AB68+(1-EXP(-LN(2)/2))/(LN(2)/2)*V69*Y69*VLOOKUP('Données projet'!$B$9,Paramètres!$A$1:$I$89,3,0)*0.475*44/12</f>
        <v>3.1923850769277292E-4</v>
      </c>
      <c r="AC69" s="24">
        <f t="shared" si="57"/>
        <v>24.971931497265174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5.5254218935307859</v>
      </c>
      <c r="AA70" s="23">
        <f>EXP(-LN(2)/25)*AA69+(1-EXP(-LN(2)/25))/(LN(2)/25)*Calculateur!V70*Calculateur!X70*VLOOKUP('Données projet'!$B$9,Paramètres!$A$1:$I$89,3,0)*0.475*44/12</f>
        <v>18.806938038674279</v>
      </c>
      <c r="AB70" s="23">
        <f>EXP(-LN(2)/2)*AB69+(1-EXP(-LN(2)/2))/(LN(2)/2)*V70*Y70*VLOOKUP('Données projet'!$B$9,Paramètres!$A$1:$I$89,3,0)*0.475*44/12</f>
        <v>2.2573571360543355E-4</v>
      </c>
      <c r="AC70" s="24">
        <f t="shared" si="57"/>
        <v>24.332585667918671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5.4170717403732249</v>
      </c>
      <c r="AA71" s="23">
        <f>EXP(-LN(2)/25)*AA70+(1-EXP(-LN(2)/25))/(LN(2)/25)*Calculateur!V71*Calculateur!X71*VLOOKUP('Données projet'!$B$9,Paramètres!$A$1:$I$89,3,0)*0.475*44/12</f>
        <v>18.292661328992843</v>
      </c>
      <c r="AB71" s="23">
        <f>EXP(-LN(2)/2)*AB70+(1-EXP(-LN(2)/2))/(LN(2)/2)*V71*Y71*VLOOKUP('Données projet'!$B$9,Paramètres!$A$1:$I$89,3,0)*0.475*44/12</f>
        <v>1.5961925384638646E-4</v>
      </c>
      <c r="AC71" s="24">
        <f t="shared" si="57"/>
        <v>23.709892688619913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5.3108462676320158</v>
      </c>
      <c r="AA72" s="23">
        <f>EXP(-LN(2)/25)*AA71+(1-EXP(-LN(2)/25))/(LN(2)/25)*Calculateur!V72*Calculateur!X72*VLOOKUP('Données projet'!$B$9,Paramètres!$A$1:$I$89,3,0)*0.475*44/12</f>
        <v>17.792447542982284</v>
      </c>
      <c r="AB72" s="23">
        <f>EXP(-LN(2)/2)*AB71+(1-EXP(-LN(2)/2))/(LN(2)/2)*V72*Y72*VLOOKUP('Données projet'!$B$9,Paramètres!$A$1:$I$89,3,0)*0.475*44/12</f>
        <v>1.1286785680271678E-4</v>
      </c>
      <c r="AC72" s="24">
        <f t="shared" si="57"/>
        <v>23.103406678471103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5.2067038116201214</v>
      </c>
      <c r="AA73" s="23">
        <f>EXP(-LN(2)/25)*AA72+(1-EXP(-LN(2)/25))/(LN(2)/25)*Calculateur!V73*Calculateur!X73*VLOOKUP('Données projet'!$B$9,Paramètres!$A$1:$I$89,3,0)*0.475*44/12</f>
        <v>17.305912129255283</v>
      </c>
      <c r="AB73" s="23">
        <f>EXP(-LN(2)/2)*AB72+(1-EXP(-LN(2)/2))/(LN(2)/2)*V73*Y73*VLOOKUP('Données projet'!$B$9,Paramètres!$A$1:$I$89,3,0)*0.475*44/12</f>
        <v>7.980962692319323E-5</v>
      </c>
      <c r="AC73" s="24">
        <f t="shared" si="57"/>
        <v>22.512695750502328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5.1046035256499938</v>
      </c>
      <c r="AA74" s="23">
        <f>EXP(-LN(2)/25)*AA73+(1-EXP(-LN(2)/25))/(LN(2)/25)*Calculateur!V74*Calculateur!X74*VLOOKUP('Données projet'!$B$9,Paramètres!$A$1:$I$89,3,0)*0.475*44/12</f>
        <v>16.832681052002432</v>
      </c>
      <c r="AB74" s="23">
        <f>EXP(-LN(2)/2)*AB73+(1-EXP(-LN(2)/2))/(LN(2)/2)*V74*Y74*VLOOKUP('Données projet'!$B$9,Paramètres!$A$1:$I$89,3,0)*0.475*44/12</f>
        <v>5.6433928401358388E-5</v>
      </c>
      <c r="AC74" s="24">
        <f t="shared" si="57"/>
        <v>21.937341011580827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5.0045053640127151</v>
      </c>
      <c r="AA75" s="23">
        <f>EXP(-LN(2)/25)*AA74+(1-EXP(-LN(2)/25))/(LN(2)/25)*Calculateur!V75*Calculateur!X75*VLOOKUP('Données projet'!$B$9,Paramètres!$A$1:$I$89,3,0)*0.475*44/12</f>
        <v>16.372390503443199</v>
      </c>
      <c r="AB75" s="23">
        <f>EXP(-LN(2)/2)*AB74+(1-EXP(-LN(2)/2))/(LN(2)/2)*V75*Y75*VLOOKUP('Données projet'!$B$9,Paramètres!$A$1:$I$89,3,0)*0.475*44/12</f>
        <v>3.9904813461596615E-5</v>
      </c>
      <c r="AC75" s="24">
        <f t="shared" si="57"/>
        <v>21.376935772269377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4.9063700662712932</v>
      </c>
      <c r="AA76" s="23">
        <f>EXP(-LN(2)/25)*AA75+(1-EXP(-LN(2)/25))/(LN(2)/25)*Calculateur!V76*Calculateur!X76*VLOOKUP('Données projet'!$B$9,Paramètres!$A$1:$I$89,3,0)*0.475*44/12</f>
        <v>15.924686624139948</v>
      </c>
      <c r="AB76" s="23">
        <f>EXP(-LN(2)/2)*AB75+(1-EXP(-LN(2)/2))/(LN(2)/2)*V76*Y76*VLOOKUP('Données projet'!$B$9,Paramètres!$A$1:$I$89,3,0)*0.475*44/12</f>
        <v>2.8216964200679194E-5</v>
      </c>
      <c r="AC76" s="24">
        <f t="shared" si="57"/>
        <v>20.831084907375441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4.81015914186196</v>
      </c>
      <c r="AA77" s="23">
        <f>EXP(-LN(2)/25)*AA76+(1-EXP(-LN(2)/25))/(LN(2)/25)*Calculateur!V77*Calculateur!X77*VLOOKUP('Données projet'!$B$9,Paramètres!$A$1:$I$89,3,0)*0.475*44/12</f>
        <v>15.489225230959969</v>
      </c>
      <c r="AB77" s="23">
        <f>EXP(-LN(2)/2)*AB76+(1-EXP(-LN(2)/2))/(LN(2)/2)*V77*Y77*VLOOKUP('Données projet'!$B$9,Paramètres!$A$1:$I$89,3,0)*0.475*44/12</f>
        <v>1.9952406730798308E-5</v>
      </c>
      <c r="AC77" s="24">
        <f t="shared" si="57"/>
        <v>20.299404325228661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4.7158348549974241</v>
      </c>
      <c r="AA78" s="23">
        <f>EXP(-LN(2)/25)*AA77+(1-EXP(-LN(2)/25))/(LN(2)/25)*Calculateur!V78*Calculateur!X78*VLOOKUP('Données projet'!$B$9,Paramètres!$A$1:$I$89,3,0)*0.475*44/12</f>
        <v>15.065671552476415</v>
      </c>
      <c r="AB78" s="23">
        <f>EXP(-LN(2)/2)*AB77+(1-EXP(-LN(2)/2))/(LN(2)/2)*V78*Y78*VLOOKUP('Données projet'!$B$9,Paramètres!$A$1:$I$89,3,0)*0.475*44/12</f>
        <v>1.4108482100339597E-5</v>
      </c>
      <c r="AC78" s="24">
        <f t="shared" si="57"/>
        <v>19.78152051595594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4.6233602098661679</v>
      </c>
      <c r="AA79" s="23">
        <f>EXP(-LN(2)/25)*AA78+(1-EXP(-LN(2)/25))/(LN(2)/25)*Calculateur!V79*Calculateur!X79*VLOOKUP('Données projet'!$B$9,Paramètres!$A$1:$I$89,3,0)*0.475*44/12</f>
        <v>14.653699971604713</v>
      </c>
      <c r="AB79" s="23">
        <f>EXP(-LN(2)/2)*AB78+(1-EXP(-LN(2)/2))/(LN(2)/2)*V79*Y79*VLOOKUP('Données projet'!$B$9,Paramètres!$A$1:$I$89,3,0)*0.475*44/12</f>
        <v>9.9762033653991538E-6</v>
      </c>
      <c r="AC79" s="24">
        <f t="shared" si="57"/>
        <v>19.277070157674245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4.5326989361219709</v>
      </c>
      <c r="AA80" s="23">
        <f>EXP(-LN(2)/25)*AA79+(1-EXP(-LN(2)/25))/(LN(2)/25)*Calculateur!V80*Calculateur!X80*VLOOKUP('Données projet'!$B$9,Paramètres!$A$1:$I$89,3,0)*0.475*44/12</f>
        <v>14.252993775276591</v>
      </c>
      <c r="AB80" s="23">
        <f>EXP(-LN(2)/2)*AB79+(1-EXP(-LN(2)/2))/(LN(2)/2)*V80*Y80*VLOOKUP('Données projet'!$B$9,Paramètres!$A$1:$I$89,3,0)*0.475*44/12</f>
        <v>7.0542410501697985E-6</v>
      </c>
      <c r="AC80" s="24">
        <f t="shared" si="57"/>
        <v>18.78569976563961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4.4438154746579812</v>
      </c>
      <c r="AA81" s="23">
        <f>EXP(-LN(2)/25)*AA80+(1-EXP(-LN(2)/25))/(LN(2)/25)*Calculateur!V81*Calculateur!X81*VLOOKUP('Données projet'!$B$9,Paramètres!$A$1:$I$89,3,0)*0.475*44/12</f>
        <v>13.863244910959287</v>
      </c>
      <c r="AB81" s="23">
        <f>EXP(-LN(2)/2)*AB80+(1-EXP(-LN(2)/2))/(LN(2)/2)*V81*Y81*VLOOKUP('Données projet'!$B$9,Paramètres!$A$1:$I$89,3,0)*0.475*44/12</f>
        <v>4.9881016826995769E-6</v>
      </c>
      <c r="AC81" s="24">
        <f t="shared" si="57"/>
        <v>18.307065373718952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4.3566749636597422</v>
      </c>
      <c r="AA82" s="23">
        <f>EXP(-LN(2)/25)*AA81+(1-EXP(-LN(2)/25))/(LN(2)/25)*Calculateur!V82*Calculateur!X82*VLOOKUP('Données projet'!$B$9,Paramètres!$A$1:$I$89,3,0)*0.475*44/12</f>
        <v>13.484153749832739</v>
      </c>
      <c r="AB82" s="23">
        <f>EXP(-LN(2)/2)*AB81+(1-EXP(-LN(2)/2))/(LN(2)/2)*V82*Y82*VLOOKUP('Données projet'!$B$9,Paramètres!$A$1:$I$89,3,0)*0.475*44/12</f>
        <v>3.5271205250848993E-6</v>
      </c>
      <c r="AC82" s="24">
        <f t="shared" si="57"/>
        <v>17.840832240613008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4.2712432249317152</v>
      </c>
      <c r="AA83" s="23">
        <f>EXP(-LN(2)/25)*AA82+(1-EXP(-LN(2)/25))/(LN(2)/25)*Calculateur!V83*Calculateur!X83*VLOOKUP('Données projet'!$B$9,Paramètres!$A$1:$I$89,3,0)*0.475*44/12</f>
        <v>13.115428856442735</v>
      </c>
      <c r="AB83" s="23">
        <f>EXP(-LN(2)/2)*AB82+(1-EXP(-LN(2)/2))/(LN(2)/2)*V83*Y83*VLOOKUP('Données projet'!$B$9,Paramètres!$A$1:$I$89,3,0)*0.475*44/12</f>
        <v>2.4940508413497885E-6</v>
      </c>
      <c r="AC83" s="24">
        <f t="shared" si="57"/>
        <v>17.386674575425289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4.1874867504919289</v>
      </c>
      <c r="AA84" s="23">
        <f>EXP(-LN(2)/25)*AA83+(1-EXP(-LN(2)/25))/(LN(2)/25)*Calculateur!V84*Calculateur!X84*VLOOKUP('Données projet'!$B$9,Paramètres!$A$1:$I$89,3,0)*0.475*44/12</f>
        <v>12.756786764652881</v>
      </c>
      <c r="AB84" s="23">
        <f>EXP(-LN(2)/2)*AB83+(1-EXP(-LN(2)/2))/(LN(2)/2)*V84*Y84*VLOOKUP('Données projet'!$B$9,Paramètres!$A$1:$I$89,3,0)*0.475*44/12</f>
        <v>1.7635602625424496E-6</v>
      </c>
      <c r="AC84" s="24">
        <f t="shared" si="57"/>
        <v>16.944275278705074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4.105372689429502</v>
      </c>
      <c r="AA85" s="23">
        <f>EXP(-LN(2)/25)*AA84+(1-EXP(-LN(2)/25))/(LN(2)/25)*Calculateur!V85*Calculateur!X85*VLOOKUP('Données projet'!$B$9,Paramètres!$A$1:$I$89,3,0)*0.475*44/12</f>
        <v>12.407951759723188</v>
      </c>
      <c r="AB85" s="23">
        <f>EXP(-LN(2)/2)*AB84+(1-EXP(-LN(2)/2))/(LN(2)/2)*V85*Y85*VLOOKUP('Données projet'!$B$9,Paramètres!$A$1:$I$89,3,0)*0.475*44/12</f>
        <v>1.2470254206748942E-6</v>
      </c>
      <c r="AC85" s="24">
        <f t="shared" si="57"/>
        <v>16.513325696178111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4.0248688350198778</v>
      </c>
      <c r="AA86" s="23">
        <f>EXP(-LN(2)/25)*AA85+(1-EXP(-LN(2)/25))/(LN(2)/25)*Calculateur!V86*Calculateur!X86*VLOOKUP('Données projet'!$B$9,Paramètres!$A$1:$I$89,3,0)*0.475*44/12</f>
        <v>12.068655666347734</v>
      </c>
      <c r="AB86" s="23">
        <f>EXP(-LN(2)/2)*AB85+(1-EXP(-LN(2)/2))/(LN(2)/2)*V86*Y86*VLOOKUP('Données projet'!$B$9,Paramètres!$A$1:$I$89,3,0)*0.475*44/12</f>
        <v>8.8178013127122482E-7</v>
      </c>
      <c r="AC86" s="24">
        <f t="shared" si="57"/>
        <v>16.093525383147743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3.9459436120927234</v>
      </c>
      <c r="AA87" s="23">
        <f>EXP(-LN(2)/25)*AA86+(1-EXP(-LN(2)/25))/(LN(2)/25)*Calculateur!V87*Calculateur!X87*VLOOKUP('Données projet'!$B$9,Paramètres!$A$1:$I$89,3,0)*0.475*44/12</f>
        <v>11.738637642488436</v>
      </c>
      <c r="AB87" s="23">
        <f>EXP(-LN(2)/2)*AB86+(1-EXP(-LN(2)/2))/(LN(2)/2)*V87*Y87*VLOOKUP('Données projet'!$B$9,Paramètres!$A$1:$I$89,3,0)*0.475*44/12</f>
        <v>6.2351271033744711E-7</v>
      </c>
      <c r="AC87" s="24">
        <f t="shared" si="57"/>
        <v>15.684581878093869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3.8685660646475379</v>
      </c>
      <c r="AA88" s="23">
        <f>EXP(-LN(2)/25)*AA87+(1-EXP(-LN(2)/25))/(LN(2)/25)*Calculateur!V88*Calculateur!X88*VLOOKUP('Données projet'!$B$9,Paramètres!$A$1:$I$89,3,0)*0.475*44/12</f>
        <v>11.417643978846465</v>
      </c>
      <c r="AB88" s="23">
        <f>EXP(-LN(2)/2)*AB87+(1-EXP(-LN(2)/2))/(LN(2)/2)*V88*Y88*VLOOKUP('Données projet'!$B$9,Paramètres!$A$1:$I$89,3,0)*0.475*44/12</f>
        <v>4.4089006563561241E-7</v>
      </c>
      <c r="AC88" s="24">
        <f t="shared" si="57"/>
        <v>15.286210484384069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3.7927058437121088</v>
      </c>
      <c r="AA89" s="23">
        <f>EXP(-LN(2)/25)*AA88+(1-EXP(-LN(2)/25))/(LN(2)/25)*Calculateur!V89*Calculateur!X89*VLOOKUP('Données projet'!$B$9,Paramètres!$A$1:$I$89,3,0)*0.475*44/12</f>
        <v>11.105427903817107</v>
      </c>
      <c r="AB89" s="23">
        <f>EXP(-LN(2)/2)*AB88+(1-EXP(-LN(2)/2))/(LN(2)/2)*V89*Y89*VLOOKUP('Données projet'!$B$9,Paramètres!$A$1:$I$89,3,0)*0.475*44/12</f>
        <v>3.1175635516872356E-7</v>
      </c>
      <c r="AC89" s="24">
        <f t="shared" si="57"/>
        <v>14.898134059285571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3.7183331954390573</v>
      </c>
      <c r="AA90" s="23">
        <f>EXP(-LN(2)/25)*AA89+(1-EXP(-LN(2)/25))/(LN(2)/25)*Calculateur!V90*Calculateur!X90*VLOOKUP('Données projet'!$B$9,Paramètres!$A$1:$I$89,3,0)*0.475*44/12</f>
        <v>10.801749393778156</v>
      </c>
      <c r="AB90" s="23">
        <f>EXP(-LN(2)/2)*AB89+(1-EXP(-LN(2)/2))/(LN(2)/2)*V90*Y90*VLOOKUP('Données projet'!$B$9,Paramètres!$A$1:$I$89,3,0)*0.475*44/12</f>
        <v>2.204450328178062E-7</v>
      </c>
      <c r="AC90" s="24">
        <f t="shared" si="57"/>
        <v>14.520082809662247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3.645418949435804</v>
      </c>
      <c r="AA91" s="23">
        <f>EXP(-LN(2)/25)*AA90+(1-EXP(-LN(2)/25))/(LN(2)/25)*Calculateur!V91*Calculateur!X91*VLOOKUP('Données projet'!$B$9,Paramètres!$A$1:$I$89,3,0)*0.475*44/12</f>
        <v>10.506374988565979</v>
      </c>
      <c r="AB91" s="23">
        <f>EXP(-LN(2)/2)*AB90+(1-EXP(-LN(2)/2))/(LN(2)/2)*V91*Y91*VLOOKUP('Données projet'!$B$9,Paramètres!$A$1:$I$89,3,0)*0.475*44/12</f>
        <v>1.5587817758436178E-7</v>
      </c>
      <c r="AC91" s="24">
        <f t="shared" si="57"/>
        <v>14.15179409387996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3.5739345073233761</v>
      </c>
      <c r="AA92" s="23">
        <f>EXP(-LN(2)/25)*AA91+(1-EXP(-LN(2)/25))/(LN(2)/25)*Calculateur!V92*Calculateur!X92*VLOOKUP('Données projet'!$B$9,Paramètres!$A$1:$I$89,3,0)*0.475*44/12</f>
        <v>10.219077611997394</v>
      </c>
      <c r="AB92" s="23">
        <f>EXP(-LN(2)/2)*AB91+(1-EXP(-LN(2)/2))/(LN(2)/2)*V92*Y92*VLOOKUP('Données projet'!$B$9,Paramètres!$A$1:$I$89,3,0)*0.475*44/12</f>
        <v>1.102225164089031E-7</v>
      </c>
      <c r="AC92" s="24">
        <f t="shared" si="57"/>
        <v>13.793012229543285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3.5038518315195684</v>
      </c>
      <c r="AA93" s="23">
        <f>EXP(-LN(2)/25)*AA92+(1-EXP(-LN(2)/25))/(LN(2)/25)*Calculateur!V93*Calculateur!X93*VLOOKUP('Données projet'!$B$9,Paramètres!$A$1:$I$89,3,0)*0.475*44/12</f>
        <v>9.93963639729939</v>
      </c>
      <c r="AB93" s="23">
        <f>EXP(-LN(2)/2)*AB92+(1-EXP(-LN(2)/2))/(LN(2)/2)*V93*Y93*VLOOKUP('Données projet'!$B$9,Paramètres!$A$1:$I$89,3,0)*0.475*44/12</f>
        <v>7.7939088792180889E-8</v>
      </c>
      <c r="AC93" s="24">
        <f t="shared" si="57"/>
        <v>13.443488306758047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3.4351434342420619</v>
      </c>
      <c r="AA94" s="23">
        <f>EXP(-LN(2)/25)*AA93+(1-EXP(-LN(2)/25))/(LN(2)/25)*Calculateur!V94*Calculateur!X94*VLOOKUP('Données projet'!$B$9,Paramètres!$A$1:$I$89,3,0)*0.475*44/12</f>
        <v>9.6678365173124767</v>
      </c>
      <c r="AB94" s="23">
        <f>EXP(-LN(2)/2)*AB93+(1-EXP(-LN(2)/2))/(LN(2)/2)*V94*Y94*VLOOKUP('Données projet'!$B$9,Paramètres!$A$1:$I$89,3,0)*0.475*44/12</f>
        <v>5.5111258204451551E-8</v>
      </c>
      <c r="AC94" s="24">
        <f t="shared" si="57"/>
        <v>13.102980006665796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3.3677823667271833</v>
      </c>
      <c r="AA95" s="23">
        <f>EXP(-LN(2)/25)*AA94+(1-EXP(-LN(2)/25))/(LN(2)/25)*Calculateur!V95*Calculateur!X95*VLOOKUP('Données projet'!$B$9,Paramètres!$A$1:$I$89,3,0)*0.475*44/12</f>
        <v>9.4034690193371411</v>
      </c>
      <c r="AB95" s="23">
        <f>EXP(-LN(2)/2)*AB94+(1-EXP(-LN(2)/2))/(LN(2)/2)*V95*Y95*VLOOKUP('Données projet'!$B$9,Paramètres!$A$1:$I$89,3,0)*0.475*44/12</f>
        <v>3.8969544396090445E-8</v>
      </c>
      <c r="AC95" s="24">
        <f t="shared" si="57"/>
        <v>12.771251425033869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3.3017422086600772</v>
      </c>
      <c r="AA96" s="23">
        <f>EXP(-LN(2)/25)*AA95+(1-EXP(-LN(2)/25))/(LN(2)/25)*Calculateur!V96*Calculateur!X96*VLOOKUP('Données projet'!$B$9,Paramètres!$A$1:$I$89,3,0)*0.475*44/12</f>
        <v>9.1463306644964231</v>
      </c>
      <c r="AB96" s="23">
        <f>EXP(-LN(2)/2)*AB95+(1-EXP(-LN(2)/2))/(LN(2)/2)*V96*Y96*VLOOKUP('Données projet'!$B$9,Paramètres!$A$1:$I$89,3,0)*0.475*44/12</f>
        <v>2.7555629102225776E-8</v>
      </c>
      <c r="AC96" s="24">
        <f t="shared" si="57"/>
        <v>12.448072900712129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3.2369970578121476</v>
      </c>
      <c r="AA97" s="23">
        <f>EXP(-LN(2)/25)*AA96+(1-EXP(-LN(2)/25))/(LN(2)/25)*Calculateur!V97*Calculateur!X97*VLOOKUP('Données projet'!$B$9,Paramètres!$A$1:$I$89,3,0)*0.475*44/12</f>
        <v>8.8962237714911421</v>
      </c>
      <c r="AB97" s="23">
        <f>EXP(-LN(2)/2)*AB96+(1-EXP(-LN(2)/2))/(LN(2)/2)*V97*Y97*VLOOKUP('Données projet'!$B$9,Paramètres!$A$1:$I$89,3,0)*0.475*44/12</f>
        <v>1.9484772198045222E-8</v>
      </c>
      <c r="AC97" s="24">
        <f t="shared" si="57"/>
        <v>12.133220848788064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3.1735215198817035</v>
      </c>
      <c r="AA98" s="23">
        <f>EXP(-LN(2)/25)*AA97+(1-EXP(-LN(2)/25))/(LN(2)/25)*Calculateur!V98*Calculateur!X98*VLOOKUP('Données projet'!$B$9,Paramètres!$A$1:$I$89,3,0)*0.475*44/12</f>
        <v>8.6529560646276416</v>
      </c>
      <c r="AB98" s="23">
        <f>EXP(-LN(2)/2)*AB97+(1-EXP(-LN(2)/2))/(LN(2)/2)*V98*Y98*VLOOKUP('Données projet'!$B$9,Paramètres!$A$1:$I$89,3,0)*0.475*44/12</f>
        <v>1.3777814551112888E-8</v>
      </c>
      <c r="AC98" s="24">
        <f t="shared" si="57"/>
        <v>11.826477598287159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3.11129069853382</v>
      </c>
      <c r="AA99" s="23">
        <f>EXP(-LN(2)/25)*AA98+(1-EXP(-LN(2)/25))/(LN(2)/25)*Calculateur!V99*Calculateur!X99*VLOOKUP('Données projet'!$B$9,Paramètres!$A$1:$I$89,3,0)*0.475*44/12</f>
        <v>8.4163405260012158</v>
      </c>
      <c r="AB99" s="23">
        <f>EXP(-LN(2)/2)*AB98+(1-EXP(-LN(2)/2))/(LN(2)/2)*V99*Y99*VLOOKUP('Données projet'!$B$9,Paramètres!$A$1:$I$89,3,0)*0.475*44/12</f>
        <v>9.7423860990226111E-9</v>
      </c>
      <c r="AC99" s="24">
        <f t="shared" si="57"/>
        <v>11.527631234277422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3.0502801856355157</v>
      </c>
      <c r="AA100" s="23">
        <f>EXP(-LN(2)/25)*AA99+(1-EXP(-LN(2)/25))/(LN(2)/25)*Calculateur!V100*Calculateur!X100*VLOOKUP('Données projet'!$B$9,Paramètres!$A$1:$I$89,3,0)*0.475*44/12</f>
        <v>8.1861952517215997</v>
      </c>
      <c r="AB100" s="23">
        <f>EXP(-LN(2)/2)*AB99+(1-EXP(-LN(2)/2))/(LN(2)/2)*V100*Y100*VLOOKUP('Données projet'!$B$9,Paramètres!$A$1:$I$89,3,0)*0.475*44/12</f>
        <v>6.8889072755564439E-9</v>
      </c>
      <c r="AC100" s="24">
        <f t="shared" si="57"/>
        <v>11.236475444246022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2.9904660516824086</v>
      </c>
      <c r="AA101" s="23">
        <f>EXP(-LN(2)/25)*AA100+(1-EXP(-LN(2)/25))/(LN(2)/25)*Calculateur!V101*Calculateur!X101*VLOOKUP('Données projet'!$B$9,Paramètres!$A$1:$I$89,3,0)*0.475*44/12</f>
        <v>7.962343312069974</v>
      </c>
      <c r="AB101" s="23">
        <f>EXP(-LN(2)/2)*AB100+(1-EXP(-LN(2)/2))/(LN(2)/2)*V101*Y101*VLOOKUP('Données projet'!$B$9,Paramètres!$A$1:$I$89,3,0)*0.475*44/12</f>
        <v>4.8711930495113056E-9</v>
      </c>
      <c r="AC101" s="24">
        <f t="shared" si="57"/>
        <v>10.952809368623576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2.9318248364131025</v>
      </c>
      <c r="AA102" s="23">
        <f>EXP(-LN(2)/25)*AA101+(1-EXP(-LN(2)/25))/(LN(2)/25)*Calculateur!V102*Calculateur!X102*VLOOKUP('Données projet'!$B$9,Paramètres!$A$1:$I$89,3,0)*0.475*44/12</f>
        <v>7.7446126154799844</v>
      </c>
      <c r="AB102" s="23">
        <f>EXP(-LN(2)/2)*AB101+(1-EXP(-LN(2)/2))/(LN(2)/2)*V102*Y102*VLOOKUP('Données projet'!$B$9,Paramètres!$A$1:$I$89,3,0)*0.475*44/12</f>
        <v>3.4444536377782219E-9</v>
      </c>
      <c r="AC102" s="24">
        <f t="shared" si="57"/>
        <v>10.67643745533754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2.8743335396076182</v>
      </c>
      <c r="AA103" s="23">
        <f>EXP(-LN(2)/25)*AA102+(1-EXP(-LN(2)/25))/(LN(2)/25)*Calculateur!V103*Calculateur!X103*VLOOKUP('Données projet'!$B$9,Paramètres!$A$1:$I$89,3,0)*0.475*44/12</f>
        <v>7.5328357762382074</v>
      </c>
      <c r="AB103" s="23">
        <f>EXP(-LN(2)/2)*AB102+(1-EXP(-LN(2)/2))/(LN(2)/2)*V103*Y103*VLOOKUP('Données projet'!$B$9,Paramètres!$A$1:$I$89,3,0)*0.475*44/12</f>
        <v>2.4355965247556528E-9</v>
      </c>
      <c r="AC103" s="24">
        <f t="shared" si="57"/>
        <v>10.407169318281422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2.817969612066261</v>
      </c>
      <c r="AA104" s="23">
        <f>EXP(-LN(2)/25)*AA103+(1-EXP(-LN(2)/25))/(LN(2)/25)*Calculateur!V104*Calculateur!X104*VLOOKUP('Données projet'!$B$9,Paramètres!$A$1:$I$89,3,0)*0.475*44/12</f>
        <v>7.3268499858023564</v>
      </c>
      <c r="AB104" s="23">
        <f>EXP(-LN(2)/2)*AB103+(1-EXP(-LN(2)/2))/(LN(2)/2)*V104*Y104*VLOOKUP('Données projet'!$B$9,Paramètres!$A$1:$I$89,3,0)*0.475*44/12</f>
        <v>1.722226818889111E-9</v>
      </c>
      <c r="AC104" s="24">
        <f t="shared" si="57"/>
        <v>10.144819599590845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2.7627109467653885</v>
      </c>
      <c r="AA105" s="23">
        <f>EXP(-LN(2)/25)*AA104+(1-EXP(-LN(2)/25))/(LN(2)/25)*Calculateur!V105*Calculateur!X105*VLOOKUP('Données projet'!$B$9,Paramètres!$A$1:$I$89,3,0)*0.475*44/12</f>
        <v>7.1264968876382957</v>
      </c>
      <c r="AB105" s="23">
        <f>EXP(-LN(2)/2)*AB104+(1-EXP(-LN(2)/2))/(LN(2)/2)*V105*Y105*VLOOKUP('Données projet'!$B$9,Paramètres!$A$1:$I$89,3,0)*0.475*44/12</f>
        <v>1.2177982623778264E-9</v>
      </c>
      <c r="AC105" s="24">
        <f t="shared" si="57"/>
        <v>9.8892078356214821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2.708535870186608</v>
      </c>
      <c r="AA106" s="23">
        <f>EXP(-LN(2)/25)*AA105+(1-EXP(-LN(2)/25))/(LN(2)/25)*Calculateur!V106*Calculateur!X106*VLOOKUP('Données projet'!$B$9,Paramètres!$A$1:$I$89,3,0)*0.475*44/12</f>
        <v>6.9316224554796433</v>
      </c>
      <c r="AB106" s="23">
        <f>EXP(-LN(2)/2)*AB105+(1-EXP(-LN(2)/2))/(LN(2)/2)*V106*Y106*VLOOKUP('Données projet'!$B$9,Paramètres!$A$1:$I$89,3,0)*0.475*44/12</f>
        <v>8.6111340944455549E-10</v>
      </c>
      <c r="AC106" s="24">
        <f t="shared" si="57"/>
        <v>9.6401583265273647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2.6554231338160035</v>
      </c>
      <c r="AA107" s="23">
        <f>EXP(-LN(2)/25)*AA106+(1-EXP(-LN(2)/25))/(LN(2)/25)*Calculateur!V107*Calculateur!X107*VLOOKUP('Données projet'!$B$9,Paramètres!$A$1:$I$89,3,0)*0.475*44/12</f>
        <v>6.7420768749163695</v>
      </c>
      <c r="AB107" s="23">
        <f>EXP(-LN(2)/2)*AB106+(1-EXP(-LN(2)/2))/(LN(2)/2)*V107*Y107*VLOOKUP('Données projet'!$B$9,Paramètres!$A$1:$I$89,3,0)*0.475*44/12</f>
        <v>6.088991311889132E-10</v>
      </c>
      <c r="AC107" s="24">
        <f t="shared" si="57"/>
        <v>9.3975000093412717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2.6033519058100563</v>
      </c>
      <c r="AA108" s="23">
        <f>EXP(-LN(2)/25)*AA107+(1-EXP(-LN(2)/25))/(LN(2)/25)*Calculateur!V108*Calculateur!X108*VLOOKUP('Données projet'!$B$9,Paramètres!$A$1:$I$89,3,0)*0.475*44/12</f>
        <v>6.5577144282213675</v>
      </c>
      <c r="AB108" s="23">
        <f>EXP(-LN(2)/2)*AB107+(1-EXP(-LN(2)/2))/(LN(2)/2)*V108*Y108*VLOOKUP('Données projet'!$B$9,Paramètres!$A$1:$I$89,3,0)*0.475*44/12</f>
        <v>4.3055670472227774E-10</v>
      </c>
      <c r="AC108" s="24">
        <f t="shared" si="57"/>
        <v>9.1610663344619816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2.5523017628249929</v>
      </c>
      <c r="AA109" s="23">
        <f>EXP(-LN(2)/25)*AA108+(1-EXP(-LN(2)/25))/(LN(2)/25)*Calculateur!V109*Calculateur!X109*VLOOKUP('Données projet'!$B$9,Paramètres!$A$1:$I$89,3,0)*0.475*44/12</f>
        <v>6.3783933823264407</v>
      </c>
      <c r="AB109" s="23">
        <f>EXP(-LN(2)/2)*AB108+(1-EXP(-LN(2)/2))/(LN(2)/2)*V109*Y109*VLOOKUP('Données projet'!$B$9,Paramètres!$A$1:$I$89,3,0)*0.475*44/12</f>
        <v>3.044495655944566E-10</v>
      </c>
      <c r="AC109" s="24">
        <f t="shared" si="57"/>
        <v>8.9306951454558838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2.502252682006354</v>
      </c>
      <c r="AA110" s="23">
        <f>EXP(-LN(2)/25)*AA109+(1-EXP(-LN(2)/25))/(LN(2)/25)*Calculateur!V110*Calculateur!X110*VLOOKUP('Données projet'!$B$9,Paramètres!$A$1:$I$89,3,0)*0.475*44/12</f>
        <v>6.203975879861594</v>
      </c>
      <c r="AB110" s="23">
        <f>EXP(-LN(2)/2)*AB109+(1-EXP(-LN(2)/2))/(LN(2)/2)*V110*Y110*VLOOKUP('Données projet'!$B$9,Paramètres!$A$1:$I$89,3,0)*0.475*44/12</f>
        <v>2.1527835236113887E-10</v>
      </c>
      <c r="AC110" s="24">
        <f t="shared" si="57"/>
        <v>8.7062285620832274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2.4531850331356435</v>
      </c>
      <c r="AA111" s="23">
        <f>EXP(-LN(2)/25)*AA110+(1-EXP(-LN(2)/25))/(LN(2)/25)*Calculateur!V111*Calculateur!X111*VLOOKUP('Données projet'!$B$9,Paramètres!$A$1:$I$89,3,0)*0.475*44/12</f>
        <v>6.034327833173867</v>
      </c>
      <c r="AB111" s="23">
        <f>EXP(-LN(2)/2)*AB110+(1-EXP(-LN(2)/2))/(LN(2)/2)*V111*Y111*VLOOKUP('Données projet'!$B$9,Paramètres!$A$1:$I$89,3,0)*0.475*44/12</f>
        <v>1.522247827972283E-10</v>
      </c>
      <c r="AC111" s="24">
        <f t="shared" si="57"/>
        <v>8.487512866461735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2.4050795709309769</v>
      </c>
      <c r="AA112" s="23">
        <f>EXP(-LN(2)/25)*AA111+(1-EXP(-LN(2)/25))/(LN(2)/25)*Calculateur!V112*Calculateur!X112*VLOOKUP('Données projet'!$B$9,Paramètres!$A$1:$I$89,3,0)*0.475*44/12</f>
        <v>5.8693188212442182</v>
      </c>
      <c r="AB112" s="23">
        <f>EXP(-LN(2)/2)*AB111+(1-EXP(-LN(2)/2))/(LN(2)/2)*V112*Y112*VLOOKUP('Données projet'!$B$9,Paramètres!$A$1:$I$89,3,0)*0.475*44/12</f>
        <v>1.0763917618056944E-10</v>
      </c>
      <c r="AC112" s="24">
        <f t="shared" si="57"/>
        <v>8.2743983922828335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2.3579174274987089</v>
      </c>
      <c r="AA113" s="23">
        <f>EXP(-LN(2)/25)*AA112+(1-EXP(-LN(2)/25))/(LN(2)/25)*Calculateur!V113*Calculateur!X113*VLOOKUP('Données projet'!$B$9,Paramètres!$A$1:$I$89,3,0)*0.475*44/12</f>
        <v>5.7088219894232326</v>
      </c>
      <c r="AB113" s="23">
        <f>EXP(-LN(2)/2)*AB112+(1-EXP(-LN(2)/2))/(LN(2)/2)*V113*Y113*VLOOKUP('Données projet'!$B$9,Paramètres!$A$1:$I$89,3,0)*0.475*44/12</f>
        <v>7.611239139861415E-11</v>
      </c>
      <c r="AC113" s="24">
        <f t="shared" si="57"/>
        <v>8.0667394169980522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2.3116801049330808</v>
      </c>
      <c r="AA114" s="23">
        <f>EXP(-LN(2)/25)*AA113+(1-EXP(-LN(2)/25))/(LN(2)/25)*Calculateur!V114*Calculateur!X114*VLOOKUP('Données projet'!$B$9,Paramètres!$A$1:$I$89,3,0)*0.475*44/12</f>
        <v>5.5527139519085535</v>
      </c>
      <c r="AB114" s="23">
        <f>EXP(-LN(2)/2)*AB113+(1-EXP(-LN(2)/2))/(LN(2)/2)*V114*Y114*VLOOKUP('Données projet'!$B$9,Paramètres!$A$1:$I$89,3,0)*0.475*44/12</f>
        <v>5.3819588090284718E-11</v>
      </c>
      <c r="AC114" s="24">
        <f t="shared" si="57"/>
        <v>7.8643940568954536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2.2663494680609828</v>
      </c>
      <c r="AA115" s="23">
        <f>EXP(-LN(2)/25)*AA114+(1-EXP(-LN(2)/25))/(LN(2)/25)*Calculateur!V115*Calculateur!X115*VLOOKUP('Données projet'!$B$9,Paramètres!$A$1:$I$89,3,0)*0.475*44/12</f>
        <v>5.400874696889078</v>
      </c>
      <c r="AB115" s="23">
        <f>EXP(-LN(2)/2)*AB114+(1-EXP(-LN(2)/2))/(LN(2)/2)*V115*Y115*VLOOKUP('Données projet'!$B$9,Paramètres!$A$1:$I$89,3,0)*0.475*44/12</f>
        <v>3.8056195699307075E-11</v>
      </c>
      <c r="AC115" s="24">
        <f t="shared" si="57"/>
        <v>7.6672241649881165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2.2219077373289879</v>
      </c>
      <c r="AA116" s="23">
        <f>EXP(-LN(2)/25)*AA115+(1-EXP(-LN(2)/25))/(LN(2)/25)*Calculateur!V116*Calculateur!X116*VLOOKUP('Données projet'!$B$9,Paramètres!$A$1:$I$89,3,0)*0.475*44/12</f>
        <v>5.2531874942829893</v>
      </c>
      <c r="AB116" s="23">
        <f>EXP(-LN(2)/2)*AB115+(1-EXP(-LN(2)/2))/(LN(2)/2)*V116*Y116*VLOOKUP('Données projet'!$B$9,Paramètres!$A$1:$I$89,3,0)*0.475*44/12</f>
        <v>2.6909794045142359E-11</v>
      </c>
      <c r="AC116" s="24">
        <f t="shared" si="57"/>
        <v>7.4750952316388872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2.1783374818298684</v>
      </c>
      <c r="AA117" s="23">
        <f>EXP(-LN(2)/25)*AA116+(1-EXP(-LN(2)/25))/(LN(2)/25)*Calculateur!V117*Calculateur!X117*VLOOKUP('Données projet'!$B$9,Paramètres!$A$1:$I$89,3,0)*0.475*44/12</f>
        <v>5.1095388059986968</v>
      </c>
      <c r="AB117" s="23">
        <f>EXP(-LN(2)/2)*AB116+(1-EXP(-LN(2)/2))/(LN(2)/2)*V117*Y117*VLOOKUP('Données projet'!$B$9,Paramètres!$A$1:$I$89,3,0)*0.475*44/12</f>
        <v>1.9028097849653537E-11</v>
      </c>
      <c r="AC117" s="24">
        <f t="shared" si="57"/>
        <v>7.2878762878475936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2.1356216124658549</v>
      </c>
      <c r="AA118" s="23">
        <f>EXP(-LN(2)/25)*AA117+(1-EXP(-LN(2)/25))/(LN(2)/25)*Calculateur!V118*Calculateur!X118*VLOOKUP('Données projet'!$B$9,Paramètres!$A$1:$I$89,3,0)*0.475*44/12</f>
        <v>4.969818198649695</v>
      </c>
      <c r="AB118" s="23">
        <f>EXP(-LN(2)/2)*AB117+(1-EXP(-LN(2)/2))/(LN(2)/2)*V118*Y118*VLOOKUP('Données projet'!$B$9,Paramètres!$A$1:$I$89,3,0)*0.475*44/12</f>
        <v>1.3454897022571179E-11</v>
      </c>
      <c r="AC118" s="24">
        <f t="shared" si="57"/>
        <v>7.1054398111290054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2.0937433752459618</v>
      </c>
      <c r="AA119" s="23">
        <f>EXP(-LN(2)/25)*AA118+(1-EXP(-LN(2)/25))/(LN(2)/25)*Calculateur!V119*Calculateur!X119*VLOOKUP('Données projet'!$B$9,Paramètres!$A$1:$I$89,3,0)*0.475*44/12</f>
        <v>4.8339182586562384</v>
      </c>
      <c r="AB119" s="23">
        <f>EXP(-LN(2)/2)*AB118+(1-EXP(-LN(2)/2))/(LN(2)/2)*V119*Y119*VLOOKUP('Données projet'!$B$9,Paramètres!$A$1:$I$89,3,0)*0.475*44/12</f>
        <v>9.5140489248267687E-12</v>
      </c>
      <c r="AC119" s="24">
        <f t="shared" si="57"/>
        <v>6.9276616339117147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2.0526863447147483</v>
      </c>
      <c r="AA120" s="23">
        <f>EXP(-LN(2)/25)*AA119+(1-EXP(-LN(2)/25))/(LN(2)/25)*Calculateur!V120*Calculateur!X120*VLOOKUP('Données projet'!$B$9,Paramètres!$A$1:$I$89,3,0)*0.475*44/12</f>
        <v>4.7017345096685705</v>
      </c>
      <c r="AB120" s="23">
        <f>EXP(-LN(2)/2)*AB119+(1-EXP(-LN(2)/2))/(LN(2)/2)*V120*Y120*VLOOKUP('Données projet'!$B$9,Paramètres!$A$1:$I$89,3,0)*0.475*44/12</f>
        <v>6.7274485112855897E-12</v>
      </c>
      <c r="AC120" s="24">
        <f t="shared" si="57"/>
        <v>6.7544208543900464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2.0124344175099362</v>
      </c>
      <c r="AA121" s="23">
        <f>EXP(-LN(2)/25)*AA120+(1-EXP(-LN(2)/25))/(LN(2)/25)*Calculateur!V121*Calculateur!X121*VLOOKUP('Données projet'!$B$9,Paramètres!$A$1:$I$89,3,0)*0.475*44/12</f>
        <v>4.5731653322482115</v>
      </c>
      <c r="AB121" s="23">
        <f>EXP(-LN(2)/2)*AB120+(1-EXP(-LN(2)/2))/(LN(2)/2)*V121*Y121*VLOOKUP('Données projet'!$B$9,Paramètres!$A$1:$I$89,3,0)*0.475*44/12</f>
        <v>4.7570244624133843E-12</v>
      </c>
      <c r="AC121" s="24">
        <f t="shared" si="57"/>
        <v>6.5855997497629044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1.972971806046359</v>
      </c>
      <c r="AA122" s="23">
        <f>EXP(-LN(2)/25)*AA121+(1-EXP(-LN(2)/25))/(LN(2)/25)*Calculateur!V122*Calculateur!X122*VLOOKUP('Données projet'!$B$9,Paramètres!$A$1:$I$89,3,0)*0.475*44/12</f>
        <v>4.448111885745571</v>
      </c>
      <c r="AB122" s="23">
        <f>EXP(-LN(2)/2)*AB121+(1-EXP(-LN(2)/2))/(LN(2)/2)*V122*Y122*VLOOKUP('Données projet'!$B$9,Paramètres!$A$1:$I$89,3,0)*0.475*44/12</f>
        <v>3.3637242556427949E-12</v>
      </c>
      <c r="AC122" s="24">
        <f t="shared" si="57"/>
        <v>6.4210836917952934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1.9342830323237663</v>
      </c>
      <c r="AA123" s="23">
        <f>EXP(-LN(2)/25)*AA122+(1-EXP(-LN(2)/25))/(LN(2)/25)*Calculateur!V123*Calculateur!X123*VLOOKUP('Données projet'!$B$9,Paramètres!$A$1:$I$89,3,0)*0.475*44/12</f>
        <v>4.3264780323138208</v>
      </c>
      <c r="AB123" s="23">
        <f>EXP(-LN(2)/2)*AB122+(1-EXP(-LN(2)/2))/(LN(2)/2)*V123*Y123*VLOOKUP('Données projet'!$B$9,Paramètres!$A$1:$I$89,3,0)*0.475*44/12</f>
        <v>2.3785122312066922E-12</v>
      </c>
      <c r="AC123" s="24">
        <f t="shared" si="57"/>
        <v>6.2607610646399658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1.8963529218560518</v>
      </c>
      <c r="AA124" s="23">
        <f>EXP(-LN(2)/25)*AA123+(1-EXP(-LN(2)/25))/(LN(2)/25)*Calculateur!V124*Calculateur!X124*VLOOKUP('Données projet'!$B$9,Paramètres!$A$1:$I$89,3,0)*0.475*44/12</f>
        <v>4.2081702630006079</v>
      </c>
      <c r="AB124" s="23">
        <f>EXP(-LN(2)/2)*AB123+(1-EXP(-LN(2)/2))/(LN(2)/2)*V124*Y124*VLOOKUP('Données projet'!$B$9,Paramètres!$A$1:$I$89,3,0)*0.475*44/12</f>
        <v>1.6818621278213974E-12</v>
      </c>
      <c r="AC124" s="24">
        <f t="shared" si="57"/>
        <v>6.1045231848583423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1.8591665977195262</v>
      </c>
      <c r="AA125" s="23">
        <f>EXP(-LN(2)/25)*AA124+(1-EXP(-LN(2)/25))/(LN(2)/25)*Calculateur!V125*Calculateur!X125*VLOOKUP('Données projet'!$B$9,Paramètres!$A$1:$I$89,3,0)*0.475*44/12</f>
        <v>4.0930976258607998</v>
      </c>
      <c r="AB125" s="23">
        <f>EXP(-LN(2)/2)*AB124+(1-EXP(-LN(2)/2))/(LN(2)/2)*V125*Y125*VLOOKUP('Données projet'!$B$9,Paramètres!$A$1:$I$89,3,0)*0.475*44/12</f>
        <v>1.1892561156033461E-12</v>
      </c>
      <c r="AC125" s="24">
        <f t="shared" si="57"/>
        <v>5.9522642235815155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1.8227094747178998</v>
      </c>
      <c r="AA126" s="23">
        <f>EXP(-LN(2)/25)*AA125+(1-EXP(-LN(2)/25))/(LN(2)/25)*Calculateur!V126*Calculateur!X126*VLOOKUP('Données projet'!$B$9,Paramètres!$A$1:$I$89,3,0)*0.475*44/12</f>
        <v>3.981171656034987</v>
      </c>
      <c r="AB126" s="23">
        <f>EXP(-LN(2)/2)*AB125+(1-EXP(-LN(2)/2))/(LN(2)/2)*V126*Y126*VLOOKUP('Données projet'!$B$9,Paramètres!$A$1:$I$89,3,0)*0.475*44/12</f>
        <v>8.4093106391069872E-13</v>
      </c>
      <c r="AC126" s="24">
        <f t="shared" si="57"/>
        <v>5.8038811307537275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1.7869672536616859</v>
      </c>
      <c r="AA127" s="23">
        <f>EXP(-LN(2)/25)*AA126+(1-EXP(-LN(2)/25))/(LN(2)/25)*Calculateur!V127*Calculateur!X127*VLOOKUP('Données projet'!$B$9,Paramètres!$A$1:$I$89,3,0)*0.475*44/12</f>
        <v>3.8723063077399922</v>
      </c>
      <c r="AB127" s="23">
        <f>EXP(-LN(2)/2)*AB126+(1-EXP(-LN(2)/2))/(LN(2)/2)*V127*Y127*VLOOKUP('Données projet'!$B$9,Paramètres!$A$1:$I$89,3,0)*0.475*44/12</f>
        <v>5.9462805780167304E-13</v>
      </c>
      <c r="AC127" s="24">
        <f t="shared" si="57"/>
        <v>5.659273561402272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1.751925915759782</v>
      </c>
      <c r="AA128" s="23">
        <f>EXP(-LN(2)/25)*AA127+(1-EXP(-LN(2)/25))/(LN(2)/25)*Calculateur!V128*Calculateur!X128*VLOOKUP('Données projet'!$B$9,Paramètres!$A$1:$I$89,3,0)*0.475*44/12</f>
        <v>3.7664178881191037</v>
      </c>
      <c r="AB128" s="23">
        <f>EXP(-LN(2)/2)*AB127+(1-EXP(-LN(2)/2))/(LN(2)/2)*V128*Y128*VLOOKUP('Données projet'!$B$9,Paramètres!$A$1:$I$89,3,0)*0.475*44/12</f>
        <v>4.2046553195534936E-13</v>
      </c>
      <c r="AC128" s="24">
        <f t="shared" si="57"/>
        <v>5.518343803879306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1.7175717171210287</v>
      </c>
      <c r="AA129" s="23">
        <f>EXP(-LN(2)/25)*AA128+(1-EXP(-LN(2)/25))/(LN(2)/25)*Calculateur!V129*Calculateur!X129*VLOOKUP('Données projet'!$B$9,Paramètres!$A$1:$I$89,3,0)*0.475*44/12</f>
        <v>3.6634249929011782</v>
      </c>
      <c r="AB129" s="23">
        <f>EXP(-LN(2)/2)*AB128+(1-EXP(-LN(2)/2))/(LN(2)/2)*V129*Y129*VLOOKUP('Données projet'!$B$9,Paramètres!$A$1:$I$89,3,0)*0.475*44/12</f>
        <v>2.9731402890083652E-13</v>
      </c>
      <c r="AC129" s="24">
        <f t="shared" si="57"/>
        <v>5.3809967100225045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1.6838911833635894</v>
      </c>
      <c r="AA130" s="23">
        <f>EXP(-LN(2)/25)*AA129+(1-EXP(-LN(2)/25))/(LN(2)/25)*Calculateur!V130*Calculateur!X130*VLOOKUP('Données projet'!$B$9,Paramètres!$A$1:$I$89,3,0)*0.475*44/12</f>
        <v>3.5632484438191478</v>
      </c>
      <c r="AB130" s="23">
        <f>EXP(-LN(2)/2)*AB129+(1-EXP(-LN(2)/2))/(LN(2)/2)*V130*Y130*VLOOKUP('Données projet'!$B$9,Paramètres!$A$1:$I$89,3,0)*0.475*44/12</f>
        <v>2.1023276597767468E-13</v>
      </c>
      <c r="AC130" s="24">
        <f t="shared" si="57"/>
        <v>5.247139627182948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1.6508711043300364</v>
      </c>
      <c r="AA131" s="23">
        <f>EXP(-LN(2)/25)*AA130+(1-EXP(-LN(2)/25))/(LN(2)/25)*Calculateur!V131*Calculateur!X131*VLOOKUP('Données projet'!$B$9,Paramètres!$A$1:$I$89,3,0)*0.475*44/12</f>
        <v>3.4658112277398216</v>
      </c>
      <c r="AB131" s="23">
        <f>EXP(-LN(2)/2)*AB130+(1-EXP(-LN(2)/2))/(LN(2)/2)*V131*Y131*VLOOKUP('Données projet'!$B$9,Paramètres!$A$1:$I$89,3,0)*0.475*44/12</f>
        <v>1.4865701445041826E-13</v>
      </c>
      <c r="AC131" s="24">
        <f t="shared" si="57"/>
        <v>5.1166823320700061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1.6184985289060718</v>
      </c>
      <c r="AA132" s="23">
        <f>EXP(-LN(2)/25)*AA131+(1-EXP(-LN(2)/25))/(LN(2)/25)*Calculateur!V132*Calculateur!X132*VLOOKUP('Données projet'!$B$9,Paramètres!$A$1:$I$89,3,0)*0.475*44/12</f>
        <v>3.3710384374581848</v>
      </c>
      <c r="AB132" s="23">
        <f>EXP(-LN(2)/2)*AB131+(1-EXP(-LN(2)/2))/(LN(2)/2)*V132*Y132*VLOOKUP('Données projet'!$B$9,Paramètres!$A$1:$I$89,3,0)*0.475*44/12</f>
        <v>1.0511638298883734E-13</v>
      </c>
      <c r="AC132" s="24">
        <f t="shared" ref="AC132:AC153" si="111">SUM(Z132:AB132)</f>
        <v>4.9895369663643612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1.5867607599408498</v>
      </c>
      <c r="AA133" s="23">
        <f>EXP(-LN(2)/25)*AA132+(1-EXP(-LN(2)/25))/(LN(2)/25)*Calculateur!V133*Calculateur!X133*VLOOKUP('Données projet'!$B$9,Paramètres!$A$1:$I$89,3,0)*0.475*44/12</f>
        <v>3.2788572141106838</v>
      </c>
      <c r="AB133" s="23">
        <f>EXP(-LN(2)/2)*AB132+(1-EXP(-LN(2)/2))/(LN(2)/2)*V133*Y133*VLOOKUP('Données projet'!$B$9,Paramètres!$A$1:$I$89,3,0)*0.475*44/12</f>
        <v>7.432850722520913E-14</v>
      </c>
      <c r="AC133" s="24">
        <f t="shared" si="111"/>
        <v>4.8656179740516077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1.5556453492669082</v>
      </c>
      <c r="AA134" s="23">
        <f>EXP(-LN(2)/25)*AA133+(1-EXP(-LN(2)/25))/(LN(2)/25)*Calculateur!V134*Calculateur!X134*VLOOKUP('Données projet'!$B$9,Paramètres!$A$1:$I$89,3,0)*0.475*44/12</f>
        <v>3.1891966911632204</v>
      </c>
      <c r="AB134" s="23">
        <f>EXP(-LN(2)/2)*AB133+(1-EXP(-LN(2)/2))/(LN(2)/2)*V134*Y134*VLOOKUP('Données projet'!$B$9,Paramètres!$A$1:$I$89,3,0)*0.475*44/12</f>
        <v>5.255819149441867E-14</v>
      </c>
      <c r="AC134" s="24">
        <f t="shared" si="111"/>
        <v>4.7448420404301812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1.5251400928177561</v>
      </c>
      <c r="AA135" s="23">
        <f>EXP(-LN(2)/25)*AA134+(1-EXP(-LN(2)/25))/(LN(2)/25)*Calculateur!V135*Calculateur!X135*VLOOKUP('Données projet'!$B$9,Paramètres!$A$1:$I$89,3,0)*0.475*44/12</f>
        <v>3.101987939930797</v>
      </c>
      <c r="AB135" s="23">
        <f>EXP(-LN(2)/2)*AB134+(1-EXP(-LN(2)/2))/(LN(2)/2)*V135*Y135*VLOOKUP('Données projet'!$B$9,Paramètres!$A$1:$I$89,3,0)*0.475*44/12</f>
        <v>3.7164253612604565E-14</v>
      </c>
      <c r="AC135" s="24">
        <f t="shared" si="111"/>
        <v>4.6271280327485904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1.4952330258412025</v>
      </c>
      <c r="AA136" s="23">
        <f>EXP(-LN(2)/25)*AA135+(1-EXP(-LN(2)/25))/(LN(2)/25)*Calculateur!V136*Calculateur!X136*VLOOKUP('Données projet'!$B$9,Paramètres!$A$1:$I$89,3,0)*0.475*44/12</f>
        <v>3.0171639165869335</v>
      </c>
      <c r="AB136" s="23">
        <f>EXP(-LN(2)/2)*AB135+(1-EXP(-LN(2)/2))/(LN(2)/2)*V136*Y136*VLOOKUP('Données projet'!$B$9,Paramètres!$A$1:$I$89,3,0)*0.475*44/12</f>
        <v>2.6279095747209335E-14</v>
      </c>
      <c r="AC136" s="24">
        <f t="shared" si="111"/>
        <v>4.5123969424281629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1.4659124182065495</v>
      </c>
      <c r="AA137" s="23">
        <f>EXP(-LN(2)/25)*AA136+(1-EXP(-LN(2)/25))/(LN(2)/25)*Calculateur!V137*Calculateur!X137*VLOOKUP('Données projet'!$B$9,Paramètres!$A$1:$I$89,3,0)*0.475*44/12</f>
        <v>2.9346594106221091</v>
      </c>
      <c r="AB137" s="23">
        <f>EXP(-LN(2)/2)*AB136+(1-EXP(-LN(2)/2))/(LN(2)/2)*V137*Y137*VLOOKUP('Données projet'!$B$9,Paramètres!$A$1:$I$89,3,0)*0.475*44/12</f>
        <v>1.8582126806302283E-14</v>
      </c>
      <c r="AC137" s="24">
        <f t="shared" si="111"/>
        <v>4.400571828828677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1.4371667698038073</v>
      </c>
      <c r="AA138" s="23">
        <f>EXP(-LN(2)/25)*AA137+(1-EXP(-LN(2)/25))/(LN(2)/25)*Calculateur!V138*Calculateur!X138*VLOOKUP('Données projet'!$B$9,Paramètres!$A$1:$I$89,3,0)*0.475*44/12</f>
        <v>2.8544109947116163</v>
      </c>
      <c r="AB138" s="23">
        <f>EXP(-LN(2)/2)*AB137+(1-EXP(-LN(2)/2))/(LN(2)/2)*V138*Y138*VLOOKUP('Données projet'!$B$9,Paramètres!$A$1:$I$89,3,0)*0.475*44/12</f>
        <v>1.3139547873604667E-14</v>
      </c>
      <c r="AC138" s="24">
        <f t="shared" si="111"/>
        <v>4.2915777645154369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1.4089848060331287</v>
      </c>
      <c r="AA139" s="23">
        <f>EXP(-LN(2)/25)*AA138+(1-EXP(-LN(2)/25))/(LN(2)/25)*Calculateur!V139*Calculateur!X139*VLOOKUP('Données projet'!$B$9,Paramètres!$A$1:$I$89,3,0)*0.475*44/12</f>
        <v>2.7763569759542768</v>
      </c>
      <c r="AB139" s="23">
        <f>EXP(-LN(2)/2)*AB138+(1-EXP(-LN(2)/2))/(LN(2)/2)*V139*Y139*VLOOKUP('Données projet'!$B$9,Paramètres!$A$1:$I$89,3,0)*0.475*44/12</f>
        <v>9.2910634031511413E-15</v>
      </c>
      <c r="AC139" s="24">
        <f t="shared" si="111"/>
        <v>4.1853417819874146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1.3813554733826925</v>
      </c>
      <c r="AA140" s="23">
        <f>EXP(-LN(2)/25)*AA139+(1-EXP(-LN(2)/25))/(LN(2)/25)*Calculateur!V140*Calculateur!X140*VLOOKUP('Données projet'!$B$9,Paramètres!$A$1:$I$89,3,0)*0.475*44/12</f>
        <v>2.700437348444539</v>
      </c>
      <c r="AB140" s="23">
        <f>EXP(-LN(2)/2)*AB139+(1-EXP(-LN(2)/2))/(LN(2)/2)*V140*Y140*VLOOKUP('Données projet'!$B$9,Paramètres!$A$1:$I$89,3,0)*0.475*44/12</f>
        <v>6.5697739368023337E-15</v>
      </c>
      <c r="AC140" s="24">
        <f t="shared" si="111"/>
        <v>4.0817928218272375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1.3542679350933025</v>
      </c>
      <c r="AA141" s="23">
        <f>EXP(-LN(2)/25)*AA140+(1-EXP(-LN(2)/25))/(LN(2)/25)*Calculateur!V141*Calculateur!X141*VLOOKUP('Données projet'!$B$9,Paramètres!$A$1:$I$89,3,0)*0.475*44/12</f>
        <v>2.6265937471414946</v>
      </c>
      <c r="AB141" s="23">
        <f>EXP(-LN(2)/2)*AB140+(1-EXP(-LN(2)/2))/(LN(2)/2)*V141*Y141*VLOOKUP('Données projet'!$B$9,Paramètres!$A$1:$I$89,3,0)*0.475*44/12</f>
        <v>4.6455317015755707E-15</v>
      </c>
      <c r="AC141" s="24">
        <f t="shared" si="111"/>
        <v>3.9808616822348015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1.3277115669080004</v>
      </c>
      <c r="AA142" s="23">
        <f>EXP(-LN(2)/25)*AA141+(1-EXP(-LN(2)/25))/(LN(2)/25)*Calculateur!V142*Calculateur!X142*VLOOKUP('Données projet'!$B$9,Paramètres!$A$1:$I$89,3,0)*0.475*44/12</f>
        <v>2.5547694029993484</v>
      </c>
      <c r="AB142" s="23">
        <f>EXP(-LN(2)/2)*AB141+(1-EXP(-LN(2)/2))/(LN(2)/2)*V142*Y142*VLOOKUP('Données projet'!$B$9,Paramètres!$A$1:$I$89,3,0)*0.475*44/12</f>
        <v>3.2848869684011669E-15</v>
      </c>
      <c r="AC142" s="24">
        <f t="shared" si="111"/>
        <v>3.8824809699073519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1.3016759529050268</v>
      </c>
      <c r="AA143" s="23">
        <f>EXP(-LN(2)/25)*AA142+(1-EXP(-LN(2)/25))/(LN(2)/25)*Calculateur!V143*Calculateur!X143*VLOOKUP('Données projet'!$B$9,Paramètres!$A$1:$I$89,3,0)*0.475*44/12</f>
        <v>2.4849090993248475</v>
      </c>
      <c r="AB143" s="23">
        <f>EXP(-LN(2)/2)*AB142+(1-EXP(-LN(2)/2))/(LN(2)/2)*V143*Y143*VLOOKUP('Données projet'!$B$9,Paramètres!$A$1:$I$89,3,0)*0.475*44/12</f>
        <v>2.3227658507877853E-15</v>
      </c>
      <c r="AC143" s="24">
        <f t="shared" si="111"/>
        <v>3.7865850522298765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1.2761508814124951</v>
      </c>
      <c r="AA144" s="23">
        <f>EXP(-LN(2)/25)*AA143+(1-EXP(-LN(2)/25))/(LN(2)/25)*Calculateur!V144*Calculateur!X144*VLOOKUP('Données projet'!$B$9,Paramètres!$A$1:$I$89,3,0)*0.475*44/12</f>
        <v>2.4169591293281192</v>
      </c>
      <c r="AB144" s="23">
        <f>EXP(-LN(2)/2)*AB143+(1-EXP(-LN(2)/2))/(LN(2)/2)*V144*Y144*VLOOKUP('Données projet'!$B$9,Paramètres!$A$1:$I$89,3,0)*0.475*44/12</f>
        <v>1.6424434842005834E-15</v>
      </c>
      <c r="AC144" s="24">
        <f t="shared" si="111"/>
        <v>3.6931100107406163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1.2511263410031757</v>
      </c>
      <c r="AA145" s="23">
        <f>EXP(-LN(2)/25)*AA144+(1-EXP(-LN(2)/25))/(LN(2)/25)*Calculateur!V145*Calculateur!X145*VLOOKUP('Données projet'!$B$9,Paramètres!$A$1:$I$89,3,0)*0.475*44/12</f>
        <v>2.3508672548342853</v>
      </c>
      <c r="AB145" s="23">
        <f>EXP(-LN(2)/2)*AB144+(1-EXP(-LN(2)/2))/(LN(2)/2)*V145*Y145*VLOOKUP('Données projet'!$B$9,Paramètres!$A$1:$I$89,3,0)*0.475*44/12</f>
        <v>1.1613829253938927E-15</v>
      </c>
      <c r="AC145" s="24">
        <f t="shared" si="111"/>
        <v>3.6019935958374623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1.2265925165678204</v>
      </c>
      <c r="AA146" s="23">
        <f>EXP(-LN(2)/25)*AA145+(1-EXP(-LN(2)/25))/(LN(2)/25)*Calculateur!V146*Calculateur!X146*VLOOKUP('Données projet'!$B$9,Paramètres!$A$1:$I$89,3,0)*0.475*44/12</f>
        <v>2.2865826661241058</v>
      </c>
      <c r="AB146" s="23">
        <f>EXP(-LN(2)/2)*AB145+(1-EXP(-LN(2)/2))/(LN(2)/2)*V146*Y146*VLOOKUP('Données projet'!$B$9,Paramètres!$A$1:$I$89,3,0)*0.475*44/12</f>
        <v>8.2122174210029172E-16</v>
      </c>
      <c r="AC146" s="24">
        <f t="shared" si="111"/>
        <v>3.5131751826919269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1.2025397854654871</v>
      </c>
      <c r="AA147" s="23">
        <f>EXP(-LN(2)/25)*AA146+(1-EXP(-LN(2)/25))/(LN(2)/25)*Calculateur!V147*Calculateur!X147*VLOOKUP('Données projet'!$B$9,Paramètres!$A$1:$I$89,3,0)*0.475*44/12</f>
        <v>2.2240559428727855</v>
      </c>
      <c r="AB147" s="23">
        <f>EXP(-LN(2)/2)*AB146+(1-EXP(-LN(2)/2))/(LN(2)/2)*V147*Y147*VLOOKUP('Données projet'!$B$9,Paramètres!$A$1:$I$89,3,0)*0.475*44/12</f>
        <v>5.8069146269694633E-16</v>
      </c>
      <c r="AC147" s="24">
        <f t="shared" si="111"/>
        <v>3.4265957283382731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1.1789587137493531</v>
      </c>
      <c r="AA148" s="23">
        <f>EXP(-LN(2)/25)*AA147+(1-EXP(-LN(2)/25))/(LN(2)/25)*Calculateur!V148*Calculateur!X148*VLOOKUP('Données projet'!$B$9,Paramètres!$A$1:$I$89,3,0)*0.475*44/12</f>
        <v>2.1632390161569104</v>
      </c>
      <c r="AB148" s="23">
        <f>EXP(-LN(2)/2)*AB147+(1-EXP(-LN(2)/2))/(LN(2)/2)*V148*Y148*VLOOKUP('Données projet'!$B$9,Paramètres!$A$1:$I$89,3,0)*0.475*44/12</f>
        <v>4.1061087105014586E-16</v>
      </c>
      <c r="AC148" s="24">
        <f t="shared" si="111"/>
        <v>3.342197729906264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1.1558400524665391</v>
      </c>
      <c r="AA149" s="23">
        <f>EXP(-LN(2)/25)*AA148+(1-EXP(-LN(2)/25))/(LN(2)/25)*Calculateur!V149*Calculateur!X149*VLOOKUP('Données projet'!$B$9,Paramètres!$A$1:$I$89,3,0)*0.475*44/12</f>
        <v>2.104085131500304</v>
      </c>
      <c r="AB149" s="23">
        <f>EXP(-LN(2)/2)*AB148+(1-EXP(-LN(2)/2))/(LN(2)/2)*V149*Y149*VLOOKUP('Données projet'!$B$9,Paramètres!$A$1:$I$89,3,0)*0.475*44/12</f>
        <v>2.9034573134847317E-16</v>
      </c>
      <c r="AC149" s="24">
        <f t="shared" si="111"/>
        <v>3.2599251839668435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1.1331747340304901</v>
      </c>
      <c r="AA150" s="23">
        <f>EXP(-LN(2)/25)*AA149+(1-EXP(-LN(2)/25))/(LN(2)/25)*Calculateur!V150*Calculateur!X150*VLOOKUP('Données projet'!$B$9,Paramètres!$A$1:$I$89,3,0)*0.475*44/12</f>
        <v>2.0465488129303999</v>
      </c>
      <c r="AB150" s="23">
        <f>EXP(-LN(2)/2)*AB149+(1-EXP(-LN(2)/2))/(LN(2)/2)*V150*Y150*VLOOKUP('Données projet'!$B$9,Paramètres!$A$1:$I$89,3,0)*0.475*44/12</f>
        <v>2.0530543552507293E-16</v>
      </c>
      <c r="AC150" s="24">
        <f t="shared" si="111"/>
        <v>3.17972354696089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1.1109538686644926</v>
      </c>
      <c r="AA151" s="23">
        <f>EXP(-LN(2)/25)*AA150+(1-EXP(-LN(2)/25))/(LN(2)/25)*Calculateur!V151*Calculateur!X151*VLOOKUP('Données projet'!$B$9,Paramètres!$A$1:$I$89,3,0)*0.475*44/12</f>
        <v>1.9905858280174935</v>
      </c>
      <c r="AB151" s="23">
        <f>EXP(-LN(2)/2)*AB150+(1-EXP(-LN(2)/2))/(LN(2)/2)*V151*Y151*VLOOKUP('Données projet'!$B$9,Paramètres!$A$1:$I$89,3,0)*0.475*44/12</f>
        <v>1.4517286567423658E-16</v>
      </c>
      <c r="AC151" s="24">
        <f t="shared" si="111"/>
        <v>3.1015396966819861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1.0891687409149329</v>
      </c>
      <c r="AA152" s="23">
        <f>EXP(-LN(2)/25)*AA151+(1-EXP(-LN(2)/25))/(LN(2)/25)*Calculateur!V152*Calculateur!X152*VLOOKUP('Données projet'!$B$9,Paramètres!$A$1:$I$89,3,0)*0.475*44/12</f>
        <v>1.9361531538699961</v>
      </c>
      <c r="AB152" s="23">
        <f>EXP(-LN(2)/2)*AB151+(1-EXP(-LN(2)/2))/(LN(2)/2)*V152*Y152*VLOOKUP('Données projet'!$B$9,Paramètres!$A$1:$I$89,3,0)*0.475*44/12</f>
        <v>1.0265271776253646E-16</v>
      </c>
      <c r="AC152" s="24">
        <f t="shared" si="111"/>
        <v>3.0253218947849287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1.0678108062329261</v>
      </c>
      <c r="AA153" s="23">
        <f>EXP(-LN(2)/25)*AA152+(1-EXP(-LN(2)/25))/(LN(2)/25)*Calculateur!V153*Calculateur!X153*VLOOKUP('Données projet'!$B$9,Paramètres!$A$1:$I$89,3,0)*0.475*44/12</f>
        <v>1.8832089440595519</v>
      </c>
      <c r="AB153" s="23">
        <f>EXP(-LN(2)/2)*AB152+(1-EXP(-LN(2)/2))/(LN(2)/2)*V153*Y153*VLOOKUP('Données projet'!$B$9,Paramètres!$A$1:$I$89,3,0)*0.475*44/12</f>
        <v>7.2586432837118291E-17</v>
      </c>
      <c r="AC153" s="24">
        <f t="shared" si="111"/>
        <v>2.951019750292478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1.0468716876229798</v>
      </c>
      <c r="AA154" s="23">
        <f>EXP(-LN(2)/25)*AA153+(1-EXP(-LN(2)/25))/(LN(2)/25)*Calculateur!V154*Calculateur!X154*VLOOKUP('Données projet'!$B$9,Paramètres!$A$1:$I$89,3,0)*0.475*44/12</f>
        <v>1.8317124964505891</v>
      </c>
      <c r="AB154" s="23">
        <f>EXP(-LN(2)/2)*AB153+(1-EXP(-LN(2)/2))/(LN(2)/2)*V154*Y154*VLOOKUP('Données projet'!$B$9,Paramètres!$A$1:$I$89,3,0)*0.475*44/12</f>
        <v>5.1326358881268232E-17</v>
      </c>
      <c r="AC154" s="24">
        <f t="shared" ref="AC154:AC203" si="163">SUM(Z154:AB154)</f>
        <v>2.8785841840735689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1.026343172357373</v>
      </c>
      <c r="AA155" s="23">
        <f>EXP(-LN(2)/25)*AA154+(1-EXP(-LN(2)/25))/(LN(2)/25)*Calculateur!V155*Calculateur!X155*VLOOKUP('Données projet'!$B$9,Paramètres!$A$1:$I$89,3,0)*0.475*44/12</f>
        <v>1.7816242219095739</v>
      </c>
      <c r="AB155" s="23">
        <f>EXP(-LN(2)/2)*AB154+(1-EXP(-LN(2)/2))/(LN(2)/2)*V155*Y155*VLOOKUP('Données projet'!$B$9,Paramètres!$A$1:$I$89,3,0)*0.475*44/12</f>
        <v>3.6293216418559146E-17</v>
      </c>
      <c r="AC155" s="24">
        <f t="shared" si="163"/>
        <v>2.8079673942669467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1.006217208754967</v>
      </c>
      <c r="AA156" s="23">
        <f>EXP(-LN(2)/25)*AA155+(1-EXP(-LN(2)/25))/(LN(2)/25)*Calculateur!V156*Calculateur!X156*VLOOKUP('Données projet'!$B$9,Paramètres!$A$1:$I$89,3,0)*0.475*44/12</f>
        <v>1.7329056138699108</v>
      </c>
      <c r="AB156" s="23">
        <f>EXP(-LN(2)/2)*AB155+(1-EXP(-LN(2)/2))/(LN(2)/2)*V156*Y156*VLOOKUP('Données projet'!$B$9,Paramètres!$A$1:$I$89,3,0)*0.475*44/12</f>
        <v>2.5663179440634116E-17</v>
      </c>
      <c r="AC156" s="24">
        <f t="shared" si="163"/>
        <v>2.7391228226248776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0.9864859030231784</v>
      </c>
      <c r="AA157" s="23">
        <f>EXP(-LN(2)/25)*AA156+(1-EXP(-LN(2)/25))/(LN(2)/25)*Calculateur!V157*Calculateur!X157*VLOOKUP('Données projet'!$B$9,Paramètres!$A$1:$I$89,3,0)*0.475*44/12</f>
        <v>1.6855192187290924</v>
      </c>
      <c r="AB157" s="23">
        <f>EXP(-LN(2)/2)*AB156+(1-EXP(-LN(2)/2))/(LN(2)/2)*V157*Y157*VLOOKUP('Données projet'!$B$9,Paramètres!$A$1:$I$89,3,0)*0.475*44/12</f>
        <v>1.8146608209279573E-17</v>
      </c>
      <c r="AC157" s="24">
        <f t="shared" si="163"/>
        <v>2.6720051217522709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0.96714151616188204</v>
      </c>
      <c r="AA158" s="23">
        <f>EXP(-LN(2)/25)*AA157+(1-EXP(-LN(2)/25))/(LN(2)/25)*Calculateur!V158*Calculateur!X158*VLOOKUP('Données projet'!$B$9,Paramètres!$A$1:$I$89,3,0)*0.475*44/12</f>
        <v>1.6394286070553419</v>
      </c>
      <c r="AB158" s="23">
        <f>EXP(-LN(2)/2)*AB157+(1-EXP(-LN(2)/2))/(LN(2)/2)*V158*Y158*VLOOKUP('Données projet'!$B$9,Paramètres!$A$1:$I$89,3,0)*0.475*44/12</f>
        <v>1.2831589720317058E-17</v>
      </c>
      <c r="AC158" s="24">
        <f t="shared" si="163"/>
        <v>2.606570123217224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0.94817646092802477</v>
      </c>
      <c r="AA159" s="23">
        <f>EXP(-LN(2)/25)*AA158+(1-EXP(-LN(2)/25))/(LN(2)/25)*Calculateur!V159*Calculateur!X159*VLOOKUP('Données projet'!$B$9,Paramètres!$A$1:$I$89,3,0)*0.475*44/12</f>
        <v>1.5945983455816102</v>
      </c>
      <c r="AB159" s="23">
        <f>EXP(-LN(2)/2)*AB158+(1-EXP(-LN(2)/2))/(LN(2)/2)*V159*Y159*VLOOKUP('Données projet'!$B$9,Paramètres!$A$1:$I$89,3,0)*0.475*44/12</f>
        <v>9.0733041046397864E-18</v>
      </c>
      <c r="AC159" s="24">
        <f t="shared" si="163"/>
        <v>2.5427748065096347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0.92958329885976199</v>
      </c>
      <c r="AA160" s="23">
        <f>EXP(-LN(2)/25)*AA159+(1-EXP(-LN(2)/25))/(LN(2)/25)*Calculateur!V160*Calculateur!X160*VLOOKUP('Données projet'!$B$9,Paramètres!$A$1:$I$89,3,0)*0.475*44/12</f>
        <v>1.5509939699653985</v>
      </c>
      <c r="AB160" s="23">
        <f>EXP(-LN(2)/2)*AB159+(1-EXP(-LN(2)/2))/(LN(2)/2)*V160*Y160*VLOOKUP('Données projet'!$B$9,Paramètres!$A$1:$I$89,3,0)*0.475*44/12</f>
        <v>6.415794860158529E-18</v>
      </c>
      <c r="AC160" s="24">
        <f t="shared" si="163"/>
        <v>2.4805772688251606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0.91135473735894879</v>
      </c>
      <c r="AA161" s="23">
        <f>EXP(-LN(2)/25)*AA160+(1-EXP(-LN(2)/25))/(LN(2)/25)*Calculateur!V161*Calculateur!X161*VLOOKUP('Données projet'!$B$9,Paramètres!$A$1:$I$89,3,0)*0.475*44/12</f>
        <v>1.5085819582934668</v>
      </c>
      <c r="AB161" s="23">
        <f>EXP(-LN(2)/2)*AB160+(1-EXP(-LN(2)/2))/(LN(2)/2)*V161*Y161*VLOOKUP('Données projet'!$B$9,Paramètres!$A$1:$I$89,3,0)*0.475*44/12</f>
        <v>4.5366520523198932E-18</v>
      </c>
      <c r="AC161" s="24">
        <f t="shared" si="163"/>
        <v>2.4199366956524155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0.89348362683084182</v>
      </c>
      <c r="AA162" s="23">
        <f>EXP(-LN(2)/25)*AA161+(1-EXP(-LN(2)/25))/(LN(2)/25)*Calculateur!V162*Calculateur!X162*VLOOKUP('Données projet'!$B$9,Paramètres!$A$1:$I$89,3,0)*0.475*44/12</f>
        <v>1.4673297053110546</v>
      </c>
      <c r="AB162" s="23">
        <f>EXP(-LN(2)/2)*AB161+(1-EXP(-LN(2)/2))/(LN(2)/2)*V162*Y162*VLOOKUP('Données projet'!$B$9,Paramètres!$A$1:$I$89,3,0)*0.475*44/12</f>
        <v>3.2078974300792645E-18</v>
      </c>
      <c r="AC162" s="24">
        <f t="shared" si="163"/>
        <v>2.3608133321418965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0.87596295787988998</v>
      </c>
      <c r="AA163" s="23">
        <f>EXP(-LN(2)/25)*AA162+(1-EXP(-LN(2)/25))/(LN(2)/25)*Calculateur!V163*Calculateur!X163*VLOOKUP('Données projet'!$B$9,Paramètres!$A$1:$I$89,3,0)*0.475*44/12</f>
        <v>1.4272054973558082</v>
      </c>
      <c r="AB163" s="23">
        <f>EXP(-LN(2)/2)*AB162+(1-EXP(-LN(2)/2))/(LN(2)/2)*V163*Y163*VLOOKUP('Données projet'!$B$9,Paramètres!$A$1:$I$89,3,0)*0.475*44/12</f>
        <v>2.2683260261599466E-18</v>
      </c>
      <c r="AC163" s="24">
        <f t="shared" si="163"/>
        <v>2.3031684552356984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0.85878585856051337</v>
      </c>
      <c r="AA164" s="23">
        <f>EXP(-LN(2)/25)*AA163+(1-EXP(-LN(2)/25))/(LN(2)/25)*Calculateur!V164*Calculateur!X164*VLOOKUP('Données projet'!$B$9,Paramètres!$A$1:$I$89,3,0)*0.475*44/12</f>
        <v>1.3881784879771384</v>
      </c>
      <c r="AB164" s="23">
        <f>EXP(-LN(2)/2)*AB163+(1-EXP(-LN(2)/2))/(LN(2)/2)*V164*Y164*VLOOKUP('Données projet'!$B$9,Paramètres!$A$1:$I$89,3,0)*0.475*44/12</f>
        <v>1.6039487150396323E-18</v>
      </c>
      <c r="AC164" s="24">
        <f t="shared" si="163"/>
        <v>2.2469643465376516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0.84194559168179373</v>
      </c>
      <c r="AA165" s="23">
        <f>EXP(-LN(2)/25)*AA164+(1-EXP(-LN(2)/25))/(LN(2)/25)*Calculateur!V165*Calculateur!X165*VLOOKUP('Données projet'!$B$9,Paramètres!$A$1:$I$89,3,0)*0.475*44/12</f>
        <v>1.3502186742222695</v>
      </c>
      <c r="AB165" s="23">
        <f>EXP(-LN(2)/2)*AB164+(1-EXP(-LN(2)/2))/(LN(2)/2)*V165*Y165*VLOOKUP('Données projet'!$B$9,Paramètres!$A$1:$I$89,3,0)*0.475*44/12</f>
        <v>1.1341630130799733E-18</v>
      </c>
      <c r="AC165" s="24">
        <f t="shared" si="163"/>
        <v>2.1921642659040632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0.82543555216501718</v>
      </c>
      <c r="AA166" s="23">
        <f>EXP(-LN(2)/25)*AA165+(1-EXP(-LN(2)/25))/(LN(2)/25)*Calculateur!V166*Calculateur!X166*VLOOKUP('Données projet'!$B$9,Paramètres!$A$1:$I$89,3,0)*0.475*44/12</f>
        <v>1.3132968735707473</v>
      </c>
      <c r="AB166" s="23">
        <f>EXP(-LN(2)/2)*AB165+(1-EXP(-LN(2)/2))/(LN(2)/2)*V166*Y166*VLOOKUP('Données projet'!$B$9,Paramètres!$A$1:$I$89,3,0)*0.475*44/12</f>
        <v>8.0197435751981613E-19</v>
      </c>
      <c r="AC166" s="24">
        <f t="shared" si="163"/>
        <v>2.1387324257357645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0.80924926445303491</v>
      </c>
      <c r="AA167" s="23">
        <f>EXP(-LN(2)/25)*AA166+(1-EXP(-LN(2)/25))/(LN(2)/25)*Calculateur!V167*Calculateur!X167*VLOOKUP('Données projet'!$B$9,Paramètres!$A$1:$I$89,3,0)*0.475*44/12</f>
        <v>1.2773847014996742</v>
      </c>
      <c r="AB167" s="23">
        <f>EXP(-LN(2)/2)*AB166+(1-EXP(-LN(2)/2))/(LN(2)/2)*V167*Y167*VLOOKUP('Données projet'!$B$9,Paramètres!$A$1:$I$89,3,0)*0.475*44/12</f>
        <v>5.6708150653998665E-19</v>
      </c>
      <c r="AC167" s="24">
        <f t="shared" si="163"/>
        <v>2.0866339659527089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0.79338037997042388</v>
      </c>
      <c r="AA168" s="23">
        <f>EXP(-LN(2)/25)*AA167+(1-EXP(-LN(2)/25))/(LN(2)/25)*Calculateur!V168*Calculateur!X168*VLOOKUP('Données projet'!$B$9,Paramètres!$A$1:$I$89,3,0)*0.475*44/12</f>
        <v>1.2424545496624237</v>
      </c>
      <c r="AB168" s="23">
        <f>EXP(-LN(2)/2)*AB167+(1-EXP(-LN(2)/2))/(LN(2)/2)*V168*Y168*VLOOKUP('Données projet'!$B$9,Paramètres!$A$1:$I$89,3,0)*0.475*44/12</f>
        <v>4.0098717875990806E-19</v>
      </c>
      <c r="AC168" s="24">
        <f t="shared" si="163"/>
        <v>2.0358349296328475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0.77782267463345311</v>
      </c>
      <c r="AA169" s="23">
        <f>EXP(-LN(2)/25)*AA168+(1-EXP(-LN(2)/25))/(LN(2)/25)*Calculateur!V169*Calculateur!X169*VLOOKUP('Données projet'!$B$9,Paramètres!$A$1:$I$89,3,0)*0.475*44/12</f>
        <v>1.2084795646640596</v>
      </c>
      <c r="AB169" s="23">
        <f>EXP(-LN(2)/2)*AB168+(1-EXP(-LN(2)/2))/(LN(2)/2)*V169*Y169*VLOOKUP('Données projet'!$B$9,Paramètres!$A$1:$I$89,3,0)*0.475*44/12</f>
        <v>2.8354075326999333E-19</v>
      </c>
      <c r="AC169" s="24">
        <f t="shared" si="163"/>
        <v>1.9863022392975127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0.76257004640887704</v>
      </c>
      <c r="AA170" s="23">
        <f>EXP(-LN(2)/25)*AA169+(1-EXP(-LN(2)/25))/(LN(2)/25)*Calculateur!V170*Calculateur!X170*VLOOKUP('Données projet'!$B$9,Paramètres!$A$1:$I$89,3,0)*0.475*44/12</f>
        <v>1.1754336274171426</v>
      </c>
      <c r="AB170" s="23">
        <f>EXP(-LN(2)/2)*AB169+(1-EXP(-LN(2)/2))/(LN(2)/2)*V170*Y170*VLOOKUP('Données projet'!$B$9,Paramètres!$A$1:$I$89,3,0)*0.475*44/12</f>
        <v>2.0049358937995403E-19</v>
      </c>
      <c r="AC170" s="24">
        <f t="shared" si="163"/>
        <v>1.9380036738260196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0.74761651292060027</v>
      </c>
      <c r="AA171" s="23">
        <f>EXP(-LN(2)/25)*AA170+(1-EXP(-LN(2)/25))/(LN(2)/25)*Calculateur!V171*Calculateur!X171*VLOOKUP('Données projet'!$B$9,Paramètres!$A$1:$I$89,3,0)*0.475*44/12</f>
        <v>1.1432913330620529</v>
      </c>
      <c r="AB171" s="23">
        <f>EXP(-LN(2)/2)*AB170+(1-EXP(-LN(2)/2))/(LN(2)/2)*V171*Y171*VLOOKUP('Données projet'!$B$9,Paramètres!$A$1:$I$89,3,0)*0.475*44/12</f>
        <v>1.4177037663499666E-19</v>
      </c>
      <c r="AC171" s="24">
        <f t="shared" si="163"/>
        <v>1.8909078459826532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0.73295620910327386</v>
      </c>
      <c r="AA172" s="23">
        <f>EXP(-LN(2)/25)*AA171+(1-EXP(-LN(2)/25))/(LN(2)/25)*Calculateur!V172*Calculateur!X172*VLOOKUP('Données projet'!$B$9,Paramètres!$A$1:$I$89,3,0)*0.475*44/12</f>
        <v>1.1120279714363928</v>
      </c>
      <c r="AB172" s="23">
        <f>EXP(-LN(2)/2)*AB171+(1-EXP(-LN(2)/2))/(LN(2)/2)*V172*Y172*VLOOKUP('Données projet'!$B$9,Paramètres!$A$1:$I$89,3,0)*0.475*44/12</f>
        <v>1.0024679468997702E-19</v>
      </c>
      <c r="AC172" s="24">
        <f t="shared" si="163"/>
        <v>1.8449841805396665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0.71858338490190277</v>
      </c>
      <c r="AA173" s="23">
        <f>EXP(-LN(2)/25)*AA172+(1-EXP(-LN(2)/25))/(LN(2)/25)*Calculateur!V173*Calculateur!X173*VLOOKUP('Données projet'!$B$9,Paramètres!$A$1:$I$89,3,0)*0.475*44/12</f>
        <v>1.0816195080784552</v>
      </c>
      <c r="AB173" s="23">
        <f>EXP(-LN(2)/2)*AB172+(1-EXP(-LN(2)/2))/(LN(2)/2)*V173*Y173*VLOOKUP('Données projet'!$B$9,Paramètres!$A$1:$I$89,3,0)*0.475*44/12</f>
        <v>7.0885188317498331E-20</v>
      </c>
      <c r="AC173" s="24">
        <f t="shared" si="163"/>
        <v>1.800202892980358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0.70449240301656346</v>
      </c>
      <c r="AA174" s="23">
        <f>EXP(-LN(2)/25)*AA173+(1-EXP(-LN(2)/25))/(LN(2)/25)*Calculateur!V174*Calculateur!X174*VLOOKUP('Données projet'!$B$9,Paramètres!$A$1:$I$89,3,0)*0.475*44/12</f>
        <v>1.052042565750152</v>
      </c>
      <c r="AB174" s="23">
        <f>EXP(-LN(2)/2)*AB173+(1-EXP(-LN(2)/2))/(LN(2)/2)*V174*Y174*VLOOKUP('Données projet'!$B$9,Paramètres!$A$1:$I$89,3,0)*0.475*44/12</f>
        <v>5.0123397344988508E-20</v>
      </c>
      <c r="AC174" s="24">
        <f t="shared" si="163"/>
        <v>1.7565349687667156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0.69067773669134536</v>
      </c>
      <c r="AA175" s="23">
        <f>EXP(-LN(2)/25)*AA174+(1-EXP(-LN(2)/25))/(LN(2)/25)*Calculateur!V175*Calculateur!X175*VLOOKUP('Données projet'!$B$9,Paramètres!$A$1:$I$89,3,0)*0.475*44/12</f>
        <v>1.0232744064652</v>
      </c>
      <c r="AB175" s="23">
        <f>EXP(-LN(2)/2)*AB174+(1-EXP(-LN(2)/2))/(LN(2)/2)*V175*Y175*VLOOKUP('Données projet'!$B$9,Paramètres!$A$1:$I$89,3,0)*0.475*44/12</f>
        <v>3.5442594158749166E-20</v>
      </c>
      <c r="AC175" s="24">
        <f t="shared" si="163"/>
        <v>1.7139521431565452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0.67713396754665034</v>
      </c>
      <c r="AA176" s="23">
        <f>EXP(-LN(2)/25)*AA175+(1-EXP(-LN(2)/25))/(LN(2)/25)*Calculateur!V176*Calculateur!X176*VLOOKUP('Données projet'!$B$9,Paramètres!$A$1:$I$89,3,0)*0.475*44/12</f>
        <v>0.99529291400874675</v>
      </c>
      <c r="AB176" s="23">
        <f>EXP(-LN(2)/2)*AB175+(1-EXP(-LN(2)/2))/(LN(2)/2)*V176*Y176*VLOOKUP('Données projet'!$B$9,Paramètres!$A$1:$I$89,3,0)*0.475*44/12</f>
        <v>2.5061698672494254E-20</v>
      </c>
      <c r="AC176" s="24">
        <f t="shared" si="163"/>
        <v>1.6724268815553971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0.66385578345399932</v>
      </c>
      <c r="AA177" s="23">
        <f>EXP(-LN(2)/25)*AA176+(1-EXP(-LN(2)/25))/(LN(2)/25)*Calculateur!V177*Calculateur!X177*VLOOKUP('Données projet'!$B$9,Paramètres!$A$1:$I$89,3,0)*0.475*44/12</f>
        <v>0.96807657693499805</v>
      </c>
      <c r="AB177" s="23">
        <f>EXP(-LN(2)/2)*AB176+(1-EXP(-LN(2)/2))/(LN(2)/2)*V177*Y177*VLOOKUP('Données projet'!$B$9,Paramètres!$A$1:$I$89,3,0)*0.475*44/12</f>
        <v>1.7721297079374583E-20</v>
      </c>
      <c r="AC177" s="24">
        <f t="shared" si="163"/>
        <v>1.6319323603889972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0.65083797645251251</v>
      </c>
      <c r="AA178" s="23">
        <f>EXP(-LN(2)/25)*AA177+(1-EXP(-LN(2)/25))/(LN(2)/25)*Calculateur!V178*Calculateur!X178*VLOOKUP('Données projet'!$B$9,Paramètres!$A$1:$I$89,3,0)*0.475*44/12</f>
        <v>0.94160447202977593</v>
      </c>
      <c r="AB178" s="23">
        <f>EXP(-LN(2)/2)*AB177+(1-EXP(-LN(2)/2))/(LN(2)/2)*V178*Y178*VLOOKUP('Données projet'!$B$9,Paramètres!$A$1:$I$89,3,0)*0.475*44/12</f>
        <v>1.2530849336247127E-20</v>
      </c>
      <c r="AC178" s="24">
        <f t="shared" si="163"/>
        <v>1.5924424484822883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0.63807544070624667</v>
      </c>
      <c r="AA179" s="23">
        <f>EXP(-LN(2)/25)*AA178+(1-EXP(-LN(2)/25))/(LN(2)/25)*Calculateur!V179*Calculateur!X179*VLOOKUP('Données projet'!$B$9,Paramètres!$A$1:$I$89,3,0)*0.475*44/12</f>
        <v>0.91585624822529454</v>
      </c>
      <c r="AB179" s="23">
        <f>EXP(-LN(2)/2)*AB178+(1-EXP(-LN(2)/2))/(LN(2)/2)*V179*Y179*VLOOKUP('Données projet'!$B$9,Paramètres!$A$1:$I$89,3,0)*0.475*44/12</f>
        <v>8.8606485396872914E-21</v>
      </c>
      <c r="AC179" s="24">
        <f t="shared" si="163"/>
        <v>1.5539316889315411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0.62556317050158694</v>
      </c>
      <c r="AA180" s="23">
        <f>EXP(-LN(2)/25)*AA179+(1-EXP(-LN(2)/25))/(LN(2)/25)*Calculateur!V180*Calculateur!X180*VLOOKUP('Données projet'!$B$9,Paramètres!$A$1:$I$89,3,0)*0.475*44/12</f>
        <v>0.89081211095478696</v>
      </c>
      <c r="AB180" s="23">
        <f>EXP(-LN(2)/2)*AB179+(1-EXP(-LN(2)/2))/(LN(2)/2)*V180*Y180*VLOOKUP('Données projet'!$B$9,Paramètres!$A$1:$I$89,3,0)*0.475*44/12</f>
        <v>6.2654246681235635E-21</v>
      </c>
      <c r="AC180" s="24">
        <f t="shared" si="163"/>
        <v>1.5163752814563738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0.61329625828390932</v>
      </c>
      <c r="AA181" s="23">
        <f>EXP(-LN(2)/25)*AA180+(1-EXP(-LN(2)/25))/(LN(2)/25)*Calculateur!V181*Calculateur!X181*VLOOKUP('Données projet'!$B$9,Paramètres!$A$1:$I$89,3,0)*0.475*44/12</f>
        <v>0.86645280693495541</v>
      </c>
      <c r="AB181" s="23">
        <f>EXP(-LN(2)/2)*AB180+(1-EXP(-LN(2)/2))/(LN(2)/2)*V181*Y181*VLOOKUP('Données projet'!$B$9,Paramètres!$A$1:$I$89,3,0)*0.475*44/12</f>
        <v>4.4303242698436457E-21</v>
      </c>
      <c r="AC181" s="24">
        <f t="shared" si="163"/>
        <v>1.4797490652188647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0.60126989273274267</v>
      </c>
      <c r="AA182" s="23">
        <f>EXP(-LN(2)/25)*AA181+(1-EXP(-LN(2)/25))/(LN(2)/25)*Calculateur!V182*Calculateur!X182*VLOOKUP('Données projet'!$B$9,Paramètres!$A$1:$I$89,3,0)*0.475*44/12</f>
        <v>0.84275960936454619</v>
      </c>
      <c r="AB182" s="23">
        <f>EXP(-LN(2)/2)*AB181+(1-EXP(-LN(2)/2))/(LN(2)/2)*V182*Y182*VLOOKUP('Données projet'!$B$9,Paramètres!$A$1:$I$89,3,0)*0.475*44/12</f>
        <v>3.1327123340617818E-21</v>
      </c>
      <c r="AC182" s="24">
        <f t="shared" si="163"/>
        <v>1.4440295020972889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0.58947935687467579</v>
      </c>
      <c r="AA183" s="23">
        <f>EXP(-LN(2)/25)*AA182+(1-EXP(-LN(2)/25))/(LN(2)/25)*Calculateur!V183*Calculateur!X183*VLOOKUP('Données projet'!$B$9,Paramètres!$A$1:$I$89,3,0)*0.475*44/12</f>
        <v>0.81971430352767094</v>
      </c>
      <c r="AB183" s="23">
        <f>EXP(-LN(2)/2)*AB182+(1-EXP(-LN(2)/2))/(LN(2)/2)*V183*Y183*VLOOKUP('Données projet'!$B$9,Paramètres!$A$1:$I$89,3,0)*0.475*44/12</f>
        <v>2.2151621349218229E-21</v>
      </c>
      <c r="AC183" s="24">
        <f t="shared" si="163"/>
        <v>1.4091936604023467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0.57792002623326877</v>
      </c>
      <c r="AA184" s="23">
        <f>EXP(-LN(2)/25)*AA183+(1-EXP(-LN(2)/25))/(LN(2)/25)*Calculateur!V184*Calculateur!X184*VLOOKUP('Données projet'!$B$9,Paramètres!$A$1:$I$89,3,0)*0.475*44/12</f>
        <v>0.79729917279080509</v>
      </c>
      <c r="AB184" s="23">
        <f>EXP(-LN(2)/2)*AB183+(1-EXP(-LN(2)/2))/(LN(2)/2)*V184*Y184*VLOOKUP('Données projet'!$B$9,Paramètres!$A$1:$I$89,3,0)*0.475*44/12</f>
        <v>1.5663561670308909E-21</v>
      </c>
      <c r="AC184" s="24">
        <f t="shared" si="163"/>
        <v>1.3752191990240739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0.56658736701524426</v>
      </c>
      <c r="AA185" s="23">
        <f>EXP(-LN(2)/25)*AA184+(1-EXP(-LN(2)/25))/(LN(2)/25)*Calculateur!V185*Calculateur!X185*VLOOKUP('Données projet'!$B$9,Paramètres!$A$1:$I$89,3,0)*0.475*44/12</f>
        <v>0.77549698498269926</v>
      </c>
      <c r="AB185" s="23">
        <f>EXP(-LN(2)/2)*AB184+(1-EXP(-LN(2)/2))/(LN(2)/2)*V185*Y185*VLOOKUP('Données projet'!$B$9,Paramètres!$A$1:$I$89,3,0)*0.475*44/12</f>
        <v>1.1075810674609114E-21</v>
      </c>
      <c r="AC185" s="24">
        <f t="shared" si="163"/>
        <v>1.3420843519979435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0.55547693433224554</v>
      </c>
      <c r="AA186" s="23">
        <f>EXP(-LN(2)/25)*AA185+(1-EXP(-LN(2)/25))/(LN(2)/25)*Calculateur!V186*Calculateur!X186*VLOOKUP('Données projet'!$B$9,Paramètres!$A$1:$I$89,3,0)*0.475*44/12</f>
        <v>0.75429097914673338</v>
      </c>
      <c r="AB186" s="23">
        <f>EXP(-LN(2)/2)*AB185+(1-EXP(-LN(2)/2))/(LN(2)/2)*V186*Y186*VLOOKUP('Données projet'!$B$9,Paramètres!$A$1:$I$89,3,0)*0.475*44/12</f>
        <v>7.8317808351544544E-22</v>
      </c>
      <c r="AC186" s="24">
        <f t="shared" si="163"/>
        <v>1.309767913478979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0.54458437045746566</v>
      </c>
      <c r="AA187" s="23">
        <f>EXP(-LN(2)/25)*AA186+(1-EXP(-LN(2)/25))/(LN(2)/25)*Calculateur!V187*Calculateur!X187*VLOOKUP('Données projet'!$B$9,Paramètres!$A$1:$I$89,3,0)*0.475*44/12</f>
        <v>0.73366485265552728</v>
      </c>
      <c r="AB187" s="23">
        <f>EXP(-LN(2)/2)*AB186+(1-EXP(-LN(2)/2))/(LN(2)/2)*V187*Y187*VLOOKUP('Données projet'!$B$9,Paramètres!$A$1:$I$89,3,0)*0.475*44/12</f>
        <v>5.5379053373045571E-22</v>
      </c>
      <c r="AC187" s="24">
        <f t="shared" si="163"/>
        <v>1.2782492231129929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0.53390540311646228</v>
      </c>
      <c r="AA188" s="23">
        <f>EXP(-LN(2)/25)*AA187+(1-EXP(-LN(2)/25))/(LN(2)/25)*Calculateur!V188*Calculateur!X188*VLOOKUP('Données projet'!$B$9,Paramètres!$A$1:$I$89,3,0)*0.475*44/12</f>
        <v>0.71360274867790408</v>
      </c>
      <c r="AB188" s="23">
        <f>EXP(-LN(2)/2)*AB187+(1-EXP(-LN(2)/2))/(LN(2)/2)*V188*Y188*VLOOKUP('Données projet'!$B$9,Paramètres!$A$1:$I$89,3,0)*0.475*44/12</f>
        <v>3.9158904175772272E-22</v>
      </c>
      <c r="AC188" s="24">
        <f t="shared" si="163"/>
        <v>1.2475081517943662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0.52343584381148911</v>
      </c>
      <c r="AA189" s="23">
        <f>EXP(-LN(2)/25)*AA188+(1-EXP(-LN(2)/25))/(LN(2)/25)*Calculateur!V189*Calculateur!X189*VLOOKUP('Données projet'!$B$9,Paramètres!$A$1:$I$89,3,0)*0.475*44/12</f>
        <v>0.69408924398856919</v>
      </c>
      <c r="AB189" s="23">
        <f>EXP(-LN(2)/2)*AB188+(1-EXP(-LN(2)/2))/(LN(2)/2)*V189*Y189*VLOOKUP('Données projet'!$B$9,Paramètres!$A$1:$I$89,3,0)*0.475*44/12</f>
        <v>2.7689526686522786E-22</v>
      </c>
      <c r="AC189" s="24">
        <f t="shared" si="163"/>
        <v>1.2175250878000583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0.51317158617868575</v>
      </c>
      <c r="AA190" s="23">
        <f>EXP(-LN(2)/25)*AA189+(1-EXP(-LN(2)/25))/(LN(2)/25)*Calculateur!V190*Calculateur!X190*VLOOKUP('Données projet'!$B$9,Paramètres!$A$1:$I$89,3,0)*0.475*44/12</f>
        <v>0.67510933711113474</v>
      </c>
      <c r="AB190" s="23">
        <f>EXP(-LN(2)/2)*AB189+(1-EXP(-LN(2)/2))/(LN(2)/2)*V190*Y190*VLOOKUP('Données projet'!$B$9,Paramètres!$A$1:$I$89,3,0)*0.475*44/12</f>
        <v>1.9579452087886136E-22</v>
      </c>
      <c r="AC190" s="24">
        <f t="shared" si="163"/>
        <v>1.1882809232898204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0.50310860437748273</v>
      </c>
      <c r="AA191" s="23">
        <f>EXP(-LN(2)/25)*AA190+(1-EXP(-LN(2)/25))/(LN(2)/25)*Calculateur!V191*Calculateur!X191*VLOOKUP('Données projet'!$B$9,Paramètres!$A$1:$I$89,3,0)*0.475*44/12</f>
        <v>0.65664843678537366</v>
      </c>
      <c r="AB191" s="23">
        <f>EXP(-LN(2)/2)*AB190+(1-EXP(-LN(2)/2))/(LN(2)/2)*V191*Y191*VLOOKUP('Données projet'!$B$9,Paramètres!$A$1:$I$89,3,0)*0.475*44/12</f>
        <v>1.3844763343261393E-22</v>
      </c>
      <c r="AC191" s="24">
        <f t="shared" si="163"/>
        <v>1.1597570411628564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0.49324295151158848</v>
      </c>
      <c r="AA192" s="23">
        <f>EXP(-LN(2)/25)*AA191+(1-EXP(-LN(2)/25))/(LN(2)/25)*Calculateur!V192*Calculateur!X192*VLOOKUP('Données projet'!$B$9,Paramètres!$A$1:$I$89,3,0)*0.475*44/12</f>
        <v>0.6386923507498371</v>
      </c>
      <c r="AB192" s="23">
        <f>EXP(-LN(2)/2)*AB191+(1-EXP(-LN(2)/2))/(LN(2)/2)*V192*Y192*VLOOKUP('Données projet'!$B$9,Paramètres!$A$1:$I$89,3,0)*0.475*44/12</f>
        <v>9.789726043943068E-23</v>
      </c>
      <c r="AC192" s="24">
        <f t="shared" si="163"/>
        <v>1.1319353022614256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0.48357075808094035</v>
      </c>
      <c r="AA193" s="23">
        <f>EXP(-LN(2)/25)*AA192+(1-EXP(-LN(2)/25))/(LN(2)/25)*Calculateur!V193*Calculateur!X193*VLOOKUP('Données projet'!$B$9,Paramètres!$A$1:$I$89,3,0)*0.475*44/12</f>
        <v>0.62122727483121187</v>
      </c>
      <c r="AB193" s="23">
        <f>EXP(-LN(2)/2)*AB192+(1-EXP(-LN(2)/2))/(LN(2)/2)*V193*Y193*VLOOKUP('Données projet'!$B$9,Paramètres!$A$1:$I$89,3,0)*0.475*44/12</f>
        <v>6.9223816716306964E-23</v>
      </c>
      <c r="AC193" s="24">
        <f t="shared" si="163"/>
        <v>1.1047980329121523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0.47408823046401177</v>
      </c>
      <c r="AA194" s="23">
        <f>EXP(-LN(2)/25)*AA193+(1-EXP(-LN(2)/25))/(LN(2)/25)*Calculateur!V194*Calculateur!X194*VLOOKUP('Données projet'!$B$9,Paramètres!$A$1:$I$89,3,0)*0.475*44/12</f>
        <v>0.6042397823320298</v>
      </c>
      <c r="AB194" s="23">
        <f>EXP(-LN(2)/2)*AB193+(1-EXP(-LN(2)/2))/(LN(2)/2)*V194*Y194*VLOOKUP('Données projet'!$B$9,Paramètres!$A$1:$I$89,3,0)*0.475*44/12</f>
        <v>4.894863021971534E-23</v>
      </c>
      <c r="AC194" s="24">
        <f t="shared" si="163"/>
        <v>1.0783280127960415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0.46479164942988038</v>
      </c>
      <c r="AA195" s="23">
        <f>EXP(-LN(2)/25)*AA194+(1-EXP(-LN(2)/25))/(LN(2)/25)*Calculateur!V195*Calculateur!X195*VLOOKUP('Données projet'!$B$9,Paramètres!$A$1:$I$89,3,0)*0.475*44/12</f>
        <v>0.58771681370857132</v>
      </c>
      <c r="AB195" s="23">
        <f>EXP(-LN(2)/2)*AB194+(1-EXP(-LN(2)/2))/(LN(2)/2)*V195*Y195*VLOOKUP('Données projet'!$B$9,Paramètres!$A$1:$I$89,3,0)*0.475*44/12</f>
        <v>3.4611908358153482E-23</v>
      </c>
      <c r="AC195" s="24">
        <f t="shared" si="163"/>
        <v>1.0525084631384516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0.45567736867947378</v>
      </c>
      <c r="AA196" s="23">
        <f>EXP(-LN(2)/25)*AA195+(1-EXP(-LN(2)/25))/(LN(2)/25)*Calculateur!V196*Calculateur!X196*VLOOKUP('Données projet'!$B$9,Paramètres!$A$1:$I$89,3,0)*0.475*44/12</f>
        <v>0.57164566653102644</v>
      </c>
      <c r="AB196" s="23">
        <f>EXP(-LN(2)/2)*AB195+(1-EXP(-LN(2)/2))/(LN(2)/2)*V196*Y196*VLOOKUP('Données projet'!$B$9,Paramètres!$A$1:$I$89,3,0)*0.475*44/12</f>
        <v>2.447431510985767E-23</v>
      </c>
      <c r="AC196" s="24">
        <f t="shared" si="163"/>
        <v>1.0273230352105003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0.4467418134154203</v>
      </c>
      <c r="AA197" s="23">
        <f>EXP(-LN(2)/25)*AA196+(1-EXP(-LN(2)/25))/(LN(2)/25)*Calculateur!V197*Calculateur!X197*VLOOKUP('Données projet'!$B$9,Paramètres!$A$1:$I$89,3,0)*0.475*44/12</f>
        <v>0.55601398571819638</v>
      </c>
      <c r="AB197" s="23">
        <f>EXP(-LN(2)/2)*AB196+(1-EXP(-LN(2)/2))/(LN(2)/2)*V197*Y197*VLOOKUP('Données projet'!$B$9,Paramètres!$A$1:$I$89,3,0)*0.475*44/12</f>
        <v>1.7305954179076741E-23</v>
      </c>
      <c r="AC197" s="24">
        <f t="shared" si="163"/>
        <v>1.0027557991336167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0.43798147893994438</v>
      </c>
      <c r="AA198" s="23">
        <f>EXP(-LN(2)/25)*AA197+(1-EXP(-LN(2)/25))/(LN(2)/25)*Calculateur!V198*Calculateur!X198*VLOOKUP('Données projet'!$B$9,Paramètres!$A$1:$I$89,3,0)*0.475*44/12</f>
        <v>0.5408097540392276</v>
      </c>
      <c r="AB198" s="23">
        <f>EXP(-LN(2)/2)*AB197+(1-EXP(-LN(2)/2))/(LN(2)/2)*V198*Y198*VLOOKUP('Données projet'!$B$9,Paramètres!$A$1:$I$89,3,0)*0.475*44/12</f>
        <v>1.2237157554928835E-23</v>
      </c>
      <c r="AC198" s="24">
        <f t="shared" si="163"/>
        <v>0.97879123297917192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0.42939292928025613</v>
      </c>
      <c r="AA199" s="23">
        <f>EXP(-LN(2)/25)*AA198+(1-EXP(-LN(2)/25))/(LN(2)/25)*Calculateur!V199*Calculateur!X199*VLOOKUP('Données projet'!$B$9,Paramètres!$A$1:$I$89,3,0)*0.475*44/12</f>
        <v>0.52602128287507599</v>
      </c>
      <c r="AB199" s="23">
        <f>EXP(-LN(2)/2)*AB198+(1-EXP(-LN(2)/2))/(LN(2)/2)*V199*Y199*VLOOKUP('Données projet'!$B$9,Paramètres!$A$1:$I$89,3,0)*0.475*44/12</f>
        <v>8.6529770895383705E-24</v>
      </c>
      <c r="AC199" s="24">
        <f t="shared" si="163"/>
        <v>0.95541421215533218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0.42097279584089631</v>
      </c>
      <c r="AA200" s="23">
        <f>EXP(-LN(2)/25)*AA199+(1-EXP(-LN(2)/25))/(LN(2)/25)*Calculateur!V200*Calculateur!X200*VLOOKUP('Données projet'!$B$9,Paramètres!$A$1:$I$89,3,0)*0.475*44/12</f>
        <v>0.51163720323259998</v>
      </c>
      <c r="AB200" s="23">
        <f>EXP(-LN(2)/2)*AB199+(1-EXP(-LN(2)/2))/(LN(2)/2)*V200*Y200*VLOOKUP('Données projet'!$B$9,Paramètres!$A$1:$I$89,3,0)*0.475*44/12</f>
        <v>6.1185787774644175E-24</v>
      </c>
      <c r="AC200" s="24">
        <f t="shared" si="163"/>
        <v>0.93260999907349629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0.41271777608250804</v>
      </c>
      <c r="AA201" s="23">
        <f>EXP(-LN(2)/25)*AA200+(1-EXP(-LN(2)/25))/(LN(2)/25)*Calculateur!V201*Calculateur!X201*VLOOKUP('Données projet'!$B$9,Paramètres!$A$1:$I$89,3,0)*0.475*44/12</f>
        <v>0.49764645700437338</v>
      </c>
      <c r="AB201" s="23">
        <f>EXP(-LN(2)/2)*AB200+(1-EXP(-LN(2)/2))/(LN(2)/2)*V201*Y201*VLOOKUP('Données projet'!$B$9,Paramètres!$A$1:$I$89,3,0)*0.475*44/12</f>
        <v>4.3264885447691853E-24</v>
      </c>
      <c r="AC201" s="24">
        <f t="shared" si="163"/>
        <v>0.91036423308688141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0.4046246322265169</v>
      </c>
      <c r="AA202" s="23">
        <f>EXP(-LN(2)/25)*AA201+(1-EXP(-LN(2)/25))/(LN(2)/25)*Calculateur!V202*Calculateur!X202*VLOOKUP('Données projet'!$B$9,Paramètres!$A$1:$I$89,3,0)*0.475*44/12</f>
        <v>0.48403828846749902</v>
      </c>
      <c r="AB202" s="23">
        <f>EXP(-LN(2)/2)*AB201+(1-EXP(-LN(2)/2))/(LN(2)/2)*V202*Y202*VLOOKUP('Données projet'!$B$9,Paramètres!$A$1:$I$89,3,0)*0.475*44/12</f>
        <v>3.0592893887322087E-24</v>
      </c>
      <c r="AC202" s="24">
        <f t="shared" si="163"/>
        <v>0.88866292069401598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0.39669018998521144</v>
      </c>
      <c r="AA203" s="23">
        <f>EXP(-LN(2)/25)*AA202+(1-EXP(-LN(2)/25))/(LN(2)/25)*Calculateur!V203*Calculateur!X203*VLOOKUP('Données projet'!$B$9,Paramètres!$A$1:$I$89,3,0)*0.475*44/12</f>
        <v>0.47080223601488796</v>
      </c>
      <c r="AB203" s="23">
        <f>EXP(-LN(2)/2)*AB202+(1-EXP(-LN(2)/2))/(LN(2)/2)*V203*Y203*VLOOKUP('Données projet'!$B$9,Paramètres!$A$1:$I$89,3,0)*0.475*44/12</f>
        <v>2.1632442723845926E-24</v>
      </c>
      <c r="AC203" s="24">
        <f t="shared" si="163"/>
        <v>0.86749242600009935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workbookViewId="0">
      <selection activeCell="N20" sqref="N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2.6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384.09574899059839</v>
      </c>
      <c r="G6" s="156">
        <f ca="1">F6*(100%-'Données projet'!$C$24)*(100%-'Données projet'!$C$25)*(100%-'Données projet'!$C$26)*(100%-'Données projet'!$C$27)</f>
        <v>235.06659838224624</v>
      </c>
      <c r="H6" s="157">
        <f>IF(OR('Données projet'!B9="",'Données projet'!C9="",'Données projet'!C9=0%),0,AVERAGE(Calculateur!$AC$3:$AC$33)*B6)</f>
        <v>30.07072974799647</v>
      </c>
      <c r="I6" s="158">
        <f>H6*(100%-'Données projet'!$C$24)*(100%-'Données projet'!$C$25)*(100%-'Données projet'!$C$26)*(100%-'Données projet'!$C$27)</f>
        <v>18.40328660577384</v>
      </c>
      <c r="J6" s="159">
        <f>IF(OR('Données projet'!B9="",'Données projet'!C9="",'Données projet'!C9=0%),0,SUM(Calculateur!$V$3:$V$33)*VLOOKUP('Données projet'!$B$9,Paramètres!$A$1:$I$89,9,0)*B6)</f>
        <v>494.15600000000001</v>
      </c>
      <c r="K6" s="160">
        <f>J6*(100%-'Données projet'!$C$24)*(100%-'Données projet'!$C$25)*(100%-'Données projet'!$C$26)*(100%-'Données projet'!$C$27)</f>
        <v>302.423472</v>
      </c>
      <c r="L6" s="161">
        <f ca="1">G6+I6+K6</f>
        <v>555.89335698802006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384.09574899059839</v>
      </c>
      <c r="G16" s="175">
        <f t="shared" ca="1" si="3"/>
        <v>235.06659838224624</v>
      </c>
      <c r="H16" s="176">
        <f t="shared" si="3"/>
        <v>30.07072974799647</v>
      </c>
      <c r="I16" s="176">
        <f t="shared" si="3"/>
        <v>18.40328660577384</v>
      </c>
      <c r="J16" s="177">
        <f t="shared" si="3"/>
        <v>494.15600000000001</v>
      </c>
      <c r="K16" s="177">
        <f t="shared" si="3"/>
        <v>302.423472</v>
      </c>
      <c r="L16" s="178">
        <f t="shared" ca="1" si="3"/>
        <v>555.89335698802006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90" zoomScaleNormal="90" workbookViewId="0">
      <selection activeCell="P24" sqref="P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2024-12-02T13:52:10Z</dcterms:modified>
</cp:coreProperties>
</file>