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5FAC5EF2-6FFF-48B8-B698-D54BA91FAC7F}" xr6:coauthVersionLast="47" xr6:coauthVersionMax="47" xr10:uidLastSave="{00000000-0000-0000-0000-000000000000}"/>
  <bookViews>
    <workbookView xWindow="29520" yWindow="360" windowWidth="14400" windowHeight="1042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<sst xmlns="http://schemas.openxmlformats.org/spreadsheetml/2006/main" count="1171" uniqueCount="325">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</sst>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4" zoomScale="80" zoomScaleNormal="80" workbookViewId="0">
      <selection activeCell="F40" sqref="F40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1.91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1</v>
      </c>
      <c r="D9" s="33">
        <f t="shared" ref="D9:D18" si="0">C9*$C$5</f>
        <v>1.91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/>
      <c r="C10" s="264"/>
      <c r="D10" s="33">
        <f t="shared" si="0"/>
        <v>0</v>
      </c>
      <c r="E10" s="265"/>
      <c r="F10" s="35" t="str">
        <f t="array" ref="F10">IF(E10="","",IF(INDEX(A:A,MAX(IF(ISNUMBER($A$62:$A$81),ROW($A$62:$A$81),"")))&lt;&gt;E10,"Corrigez : révolution incorrecte","OK"))</f>
        <v/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1.91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/>
      <c r="B62" s="261"/>
      <c r="C62" s="261"/>
      <c r="D62" s="261"/>
      <c r="E62" s="260"/>
      <c r="F62" s="260"/>
      <c r="G62" s="260"/>
      <c r="H62" s="260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/>
      <c r="B63" s="261"/>
      <c r="C63" s="261"/>
      <c r="D63" s="261"/>
      <c r="E63" s="260"/>
      <c r="F63" s="260"/>
      <c r="G63" s="260"/>
      <c r="H63" s="260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/>
      <c r="B64" s="261"/>
      <c r="C64" s="261"/>
      <c r="D64" s="261"/>
      <c r="E64" s="260"/>
      <c r="F64" s="260"/>
      <c r="G64" s="260"/>
      <c r="H64" s="260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/>
      <c r="B65" s="261"/>
      <c r="C65" s="261"/>
      <c r="D65" s="261"/>
      <c r="E65" s="260"/>
      <c r="F65" s="260"/>
      <c r="G65" s="260"/>
      <c r="H65" s="260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/>
      <c r="B66" s="261"/>
      <c r="C66" s="261"/>
      <c r="D66" s="261"/>
      <c r="E66" s="260"/>
      <c r="F66" s="260"/>
      <c r="G66" s="260"/>
      <c r="H66" s="260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/>
      <c r="B67" s="261"/>
      <c r="C67" s="261"/>
      <c r="D67" s="261"/>
      <c r="E67" s="260"/>
      <c r="F67" s="260"/>
      <c r="G67" s="260"/>
      <c r="H67" s="260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/>
      <c r="B68" s="261"/>
      <c r="C68" s="261"/>
      <c r="D68" s="261"/>
      <c r="E68" s="260"/>
      <c r="F68" s="260"/>
      <c r="G68" s="260"/>
      <c r="H68" s="260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D3" zoomScale="115" zoomScaleNormal="115" workbookViewId="0">
      <selection activeCell="F17" sqref="F17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/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 t="e">
        <f>EXP(LN('Données projet'!B62)/'Données projet'!A62)</f>
        <v>#NUM!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F5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1.91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283.4369118998207</v>
      </c>
      <c r="G6" s="145">
        <f ca="1">F6*(100%-'Données projet'!$C$24)*(100%-'Données projet'!$C$25)*(100%-'Données projet'!$C$26)*(100%-'Données projet'!$C$27)</f>
        <v>173.46339008269027</v>
      </c>
      <c r="H6" s="146">
        <f>IF(OR('Données projet'!B9="",'Données projet'!C9="",'Données projet'!C9=0%),0,AVERAGE(Calculateur!$AC$3:$AC$33)*B6)</f>
        <v>32.979458282111345</v>
      </c>
      <c r="I6" s="147">
        <f>H6*(100%-'Données projet'!$C$24)*(100%-'Données projet'!$C$25)*(100%-'Données projet'!$C$26)*(100%-'Données projet'!$C$27)</f>
        <v>20.183428468652146</v>
      </c>
      <c r="J6" s="148">
        <f>IF(OR('Données projet'!B9="",'Données projet'!C9="",'Données projet'!C9=0%),0,SUM(Calculateur!$V$3:$V$33)*VLOOKUP('Données projet'!$B$9,Paramètres!$A$1:$I$89,9,0)*B6)</f>
        <v>498.08979999999991</v>
      </c>
      <c r="K6" s="149">
        <f>J6*(100%-'Données projet'!$C$24)*(100%-'Données projet'!$C$25)*(100%-'Données projet'!$C$26)*(100%-'Données projet'!$C$27)</f>
        <v>304.83095759999998</v>
      </c>
      <c r="L6" s="150">
        <f ca="1">G6+I6+K6</f>
        <v>498.47777615134237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/>
      </c>
      <c r="B7" s="152">
        <f>'Données projet'!D10</f>
        <v>0</v>
      </c>
      <c r="C7" s="145">
        <f>IF(OR('Données projet'!B10="",'Données projet'!C10="",'Données projet'!C10=0%),0,Calculateur!AN3)</f>
        <v>0</v>
      </c>
      <c r="D7" s="145">
        <f>IF(OR('Données projet'!B10="",'Données projet'!C10="",'Données projet'!C10=0%),0,Calculateur!AO3)</f>
        <v>0</v>
      </c>
      <c r="E7" s="145">
        <f t="shared" ref="E7:E15" si="0">MIN(C7,D7)</f>
        <v>0</v>
      </c>
      <c r="F7" s="145">
        <f t="shared" ref="F7:F15" si="1">E7*B7</f>
        <v>0</v>
      </c>
      <c r="G7" s="145">
        <f>F7*(100%-'Données projet'!$C$24)*(100%-'Données projet'!$C$25)*(100%-'Données projet'!$C$26)*(100%-'Données projet'!$C$27)</f>
        <v>0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283.4369118998207</v>
      </c>
      <c r="G16" s="164">
        <f t="shared" ca="1" si="3"/>
        <v>173.46339008269027</v>
      </c>
      <c r="H16" s="165">
        <f t="shared" si="3"/>
        <v>32.979458282111345</v>
      </c>
      <c r="I16" s="165">
        <f t="shared" si="3"/>
        <v>20.183428468652146</v>
      </c>
      <c r="J16" s="166">
        <f t="shared" si="3"/>
        <v>498.08979999999991</v>
      </c>
      <c r="K16" s="166">
        <f t="shared" si="3"/>
        <v>304.83095759999998</v>
      </c>
      <c r="L16" s="167">
        <f t="shared" ca="1" si="3"/>
        <v>498.47777615134237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1.91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/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/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0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0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0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2024-10-14T12:30:54Z</dcterms:modified>
</cp:coreProperties>
</file>