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Gascogne-Pyrénées\Monclar D'Armagnac (32) - Ind Bernede\Doc fin\"/>
    </mc:Choice>
  </mc:AlternateContent>
  <xr:revisionPtr revIDLastSave="0" documentId="13_ncr:1_{77EC6957-035D-4C75-B6D3-BEFEEE3518F8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<sst xmlns="http://schemas.openxmlformats.org/spreadsheetml/2006/main" count="1179" uniqueCount="332">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</sst>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F-4CA0-8690-985007F040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38F-4CA0-8690-985007F040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38F-4CA0-8690-985007F040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F-4CA0-8690-985007F040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38F-4CA0-8690-985007F040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38F-4CA0-8690-985007F040A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38F-4CA0-8690-985007F040A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38F-4CA0-8690-985007F040A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38F-4CA0-8690-985007F040A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38F-4CA0-8690-985007F040A3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29" sqref="C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1.8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1.8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Pin maritime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/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206.5885410269899</v>
      </c>
      <c r="T3" s="62">
        <f>IF('Données projet'!E9&gt;30,$R$33-$H$33,LOOKUP('Données projet'!$E$9,$A$3:$A$203,R3:R203)-LOOKUP('Données projet'!$E$9,$A$3:$A$203,$H$3:$H$203))</f>
        <v>347.41156847586302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260.02404319784944</v>
      </c>
      <c r="S4" s="62">
        <f ca="1">AVERAGE(OFFSET($R$3,0,0,'Données projet'!$E$9+1,1))-AVERAGE(OFFSET($H$3,0,0,'Données projet'!$E$9+1,1))</f>
        <v>206.5885410269899</v>
      </c>
      <c r="T4" s="62">
        <f>$T$3</f>
        <v>347.41156847586302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262.0512076998549</v>
      </c>
      <c r="S5" s="62">
        <f ca="1">AVERAGE(OFFSET($R$3,0,0,'Données projet'!$E$9+1,1))-AVERAGE(OFFSET($H$3,0,0,'Données projet'!$E$9+1,1))</f>
        <v>206.5885410269899</v>
      </c>
      <c r="T5" s="62">
        <f t="shared" ref="T5:T68" si="34">$T$3</f>
        <v>347.41156847586302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264.38312954955643</v>
      </c>
      <c r="S6" s="62">
        <f ca="1">AVERAGE(OFFSET($R$3,0,0,'Données projet'!$E$9+1,1))-AVERAGE(OFFSET($H$3,0,0,'Données projet'!$E$9+1,1))</f>
        <v>206.5885410269899</v>
      </c>
      <c r="T6" s="62">
        <f t="shared" si="34"/>
        <v>347.41156847586302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267.13565485757238</v>
      </c>
      <c r="S7" s="62">
        <f ca="1">AVERAGE(OFFSET($R$3,0,0,'Données projet'!$E$9+1,1))-AVERAGE(OFFSET($H$3,0,0,'Données projet'!$E$9+1,1))</f>
        <v>206.5885410269899</v>
      </c>
      <c r="T7" s="62">
        <f t="shared" si="34"/>
        <v>347.41156847586302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270.46882998305745</v>
      </c>
      <c r="S8" s="62">
        <f ca="1">AVERAGE(OFFSET($R$3,0,0,'Données projet'!$E$9+1,1))-AVERAGE(OFFSET($H$3,0,0,'Données projet'!$E$9+1,1))</f>
        <v>206.5885410269899</v>
      </c>
      <c r="T8" s="62">
        <f t="shared" si="34"/>
        <v>347.41156847586302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274.60382383831177</v>
      </c>
      <c r="S9" s="62">
        <f ca="1">AVERAGE(OFFSET($R$3,0,0,'Données projet'!$E$9+1,1))-AVERAGE(OFFSET($H$3,0,0,'Données projet'!$E$9+1,1))</f>
        <v>206.5885410269899</v>
      </c>
      <c r="T9" s="62">
        <f t="shared" si="34"/>
        <v>347.41156847586302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279.84634941832229</v>
      </c>
      <c r="S10" s="62">
        <f ca="1">AVERAGE(OFFSET($R$3,0,0,'Données projet'!$E$9+1,1))-AVERAGE(OFFSET($H$3,0,0,'Données projet'!$E$9+1,1))</f>
        <v>206.5885410269899</v>
      </c>
      <c r="T10" s="62">
        <f t="shared" si="34"/>
        <v>347.41156847586302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286.61908783330978</v>
      </c>
      <c r="S11" s="62">
        <f ca="1">AVERAGE(OFFSET($R$3,0,0,'Données projet'!$E$9+1,1))-AVERAGE(OFFSET($H$3,0,0,'Données projet'!$E$9+1,1))</f>
        <v>206.5885410269899</v>
      </c>
      <c r="T11" s="62">
        <f t="shared" si="34"/>
        <v>347.41156847586302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295.50658480661582</v>
      </c>
      <c r="S12" s="62">
        <f ca="1">AVERAGE(OFFSET($R$3,0,0,'Données projet'!$E$9+1,1))-AVERAGE(OFFSET($H$3,0,0,'Données projet'!$E$9+1,1))</f>
        <v>206.5885410269899</v>
      </c>
      <c r="T12" s="62">
        <f t="shared" si="34"/>
        <v>347.41156847586302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307.31743046108022</v>
      </c>
      <c r="S13" s="62">
        <f ca="1">AVERAGE(OFFSET($R$3,0,0,'Données projet'!$E$9+1,1))-AVERAGE(OFFSET($H$3,0,0,'Données projet'!$E$9+1,1))</f>
        <v>206.5885410269899</v>
      </c>
      <c r="T13" s="62">
        <f t="shared" si="34"/>
        <v>347.41156847586302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323.17039339202512</v>
      </c>
      <c r="S14" s="62">
        <f ca="1">AVERAGE(OFFSET($R$3,0,0,'Données projet'!$E$9+1,1))-AVERAGE(OFFSET($H$3,0,0,'Données projet'!$E$9+1,1))</f>
        <v>206.5885410269899</v>
      </c>
      <c r="T14" s="62">
        <f t="shared" si="34"/>
        <v>347.41156847586302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344.61376105404327</v>
      </c>
      <c r="S15" s="62">
        <f ca="1">AVERAGE(OFFSET($R$3,0,0,'Données projet'!$E$9+1,1))-AVERAGE(OFFSET($H$3,0,0,'Données projet'!$E$9+1,1))</f>
        <v>206.5885410269899</v>
      </c>
      <c r="T15" s="62">
        <f t="shared" si="34"/>
        <v>347.41156847586302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373.79072026959176</v>
      </c>
      <c r="S16" s="62">
        <f ca="1">AVERAGE(OFFSET($R$3,0,0,'Données projet'!$E$9+1,1))-AVERAGE(OFFSET($H$3,0,0,'Données projet'!$E$9+1,1))</f>
        <v>206.5885410269899</v>
      </c>
      <c r="T16" s="62">
        <f t="shared" si="34"/>
        <v>347.41156847586302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377.8587824872688</v>
      </c>
      <c r="S17" s="62">
        <f ca="1">AVERAGE(OFFSET($R$3,0,0,'Données projet'!$E$9+1,1))-AVERAGE(OFFSET($H$3,0,0,'Données projet'!$E$9+1,1))</f>
        <v>206.5885410269899</v>
      </c>
      <c r="T17" s="62">
        <f t="shared" si="34"/>
        <v>347.41156847586302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401.56525127580693</v>
      </c>
      <c r="S18" s="62">
        <f ca="1">AVERAGE(OFFSET($R$3,0,0,'Données projet'!$E$9+1,1))-AVERAGE(OFFSET($H$3,0,0,'Données projet'!$E$9+1,1))</f>
        <v>206.5885410269899</v>
      </c>
      <c r="T18" s="62">
        <f t="shared" si="34"/>
        <v>347.41156847586302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425.17463824707193</v>
      </c>
      <c r="S19" s="62">
        <f ca="1">AVERAGE(OFFSET($R$3,0,0,'Données projet'!$E$9+1,1))-AVERAGE(OFFSET($H$3,0,0,'Données projet'!$E$9+1,1))</f>
        <v>206.5885410269899</v>
      </c>
      <c r="T19" s="62">
        <f t="shared" si="34"/>
        <v>347.41156847586302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448.70362518967272</v>
      </c>
      <c r="S20" s="62">
        <f ca="1">AVERAGE(OFFSET($R$3,0,0,'Données projet'!$E$9+1,1))-AVERAGE(OFFSET($H$3,0,0,'Données projet'!$E$9+1,1))</f>
        <v>206.5885410269899</v>
      </c>
      <c r="T20" s="62">
        <f t="shared" si="34"/>
        <v>347.41156847586302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472.16417147518968</v>
      </c>
      <c r="S21" s="62">
        <f ca="1">AVERAGE(OFFSET($R$3,0,0,'Données projet'!$E$9+1,1))-AVERAGE(OFFSET($H$3,0,0,'Données projet'!$E$9+1,1))</f>
        <v>206.5885410269899</v>
      </c>
      <c r="T21" s="62">
        <f t="shared" si="34"/>
        <v>347.41156847586302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495.56525411827351</v>
      </c>
      <c r="S22" s="62">
        <f ca="1">AVERAGE(OFFSET($R$3,0,0,'Données projet'!$E$9+1,1))-AVERAGE(OFFSET($H$3,0,0,'Données projet'!$E$9+1,1))</f>
        <v>206.5885410269899</v>
      </c>
      <c r="T22" s="62">
        <f t="shared" si="34"/>
        <v>347.41156847586302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466.41153358646295</v>
      </c>
      <c r="S23" s="62">
        <f ca="1">AVERAGE(OFFSET($R$3,0,0,'Données projet'!$E$9+1,1))-AVERAGE(OFFSET($H$3,0,0,'Données projet'!$E$9+1,1))</f>
        <v>206.5885410269899</v>
      </c>
      <c r="T23" s="62">
        <f t="shared" si="34"/>
        <v>347.41156847586302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488.97258746891305</v>
      </c>
      <c r="S24" s="62">
        <f ca="1">AVERAGE(OFFSET($R$3,0,0,'Données projet'!$E$9+1,1))-AVERAGE(OFFSET($H$3,0,0,'Données projet'!$E$9+1,1))</f>
        <v>206.5885410269899</v>
      </c>
      <c r="T24" s="62">
        <f t="shared" si="34"/>
        <v>347.41156847586302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511.48271498288614</v>
      </c>
      <c r="S25" s="62">
        <f ca="1">AVERAGE(OFFSET($R$3,0,0,'Données projet'!$E$9+1,1))-AVERAGE(OFFSET($H$3,0,0,'Données projet'!$E$9+1,1))</f>
        <v>206.5885410269899</v>
      </c>
      <c r="T25" s="62">
        <f t="shared" si="34"/>
        <v>347.41156847586302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533.9473415713627</v>
      </c>
      <c r="S26" s="62">
        <f ca="1">AVERAGE(OFFSET($R$3,0,0,'Données projet'!$E$9+1,1))-AVERAGE(OFFSET($H$3,0,0,'Données projet'!$E$9+1,1))</f>
        <v>206.5885410269899</v>
      </c>
      <c r="T26" s="62">
        <f t="shared" si="34"/>
        <v>347.41156847586302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556.37089120353016</v>
      </c>
      <c r="S27" s="62">
        <f ca="1">AVERAGE(OFFSET($R$3,0,0,'Données projet'!$E$9+1,1))-AVERAGE(OFFSET($H$3,0,0,'Données projet'!$E$9+1,1))</f>
        <v>206.5885410269899</v>
      </c>
      <c r="T27" s="62">
        <f t="shared" si="34"/>
        <v>347.41156847586302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578.75703699758935</v>
      </c>
      <c r="S28" s="62">
        <f ca="1">AVERAGE(OFFSET($R$3,0,0,'Données projet'!$E$9+1,1))-AVERAGE(OFFSET($H$3,0,0,'Données projet'!$E$9+1,1))</f>
        <v>206.5885410269899</v>
      </c>
      <c r="T28" s="62">
        <f t="shared" si="34"/>
        <v>347.41156847586302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528.34988770855341</v>
      </c>
      <c r="S29" s="62">
        <f ca="1">AVERAGE(OFFSET($R$3,0,0,'Données projet'!$E$9+1,1))-AVERAGE(OFFSET($H$3,0,0,'Données projet'!$E$9+1,1))</f>
        <v>206.5885410269899</v>
      </c>
      <c r="T29" s="62">
        <f t="shared" si="34"/>
        <v>347.41156847586302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547.32147029642249</v>
      </c>
      <c r="S30" s="62">
        <f ca="1">AVERAGE(OFFSET($R$3,0,0,'Données projet'!$E$9+1,1))-AVERAGE(OFFSET($H$3,0,0,'Données projet'!$E$9+1,1))</f>
        <v>206.5885410269899</v>
      </c>
      <c r="T30" s="62">
        <f t="shared" si="34"/>
        <v>347.41156847586302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566.2654140778385</v>
      </c>
      <c r="S31" s="62">
        <f ca="1">AVERAGE(OFFSET($R$3,0,0,'Données projet'!$E$9+1,1))-AVERAGE(OFFSET($H$3,0,0,'Données projet'!$E$9+1,1))</f>
        <v>206.5885410269899</v>
      </c>
      <c r="T31" s="62">
        <f t="shared" si="34"/>
        <v>347.41156847586302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585.1837477938916</v>
      </c>
      <c r="S32" s="62">
        <f ca="1">AVERAGE(OFFSET($R$3,0,0,'Données projet'!$E$9+1,1))-AVERAGE(OFFSET($H$3,0,0,'Données projet'!$E$9+1,1))</f>
        <v>206.5885410269899</v>
      </c>
      <c r="T32" s="62">
        <f t="shared" si="34"/>
        <v>347.41156847586302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206.5885410269899</v>
      </c>
      <c r="T33" s="62">
        <f t="shared" si="34"/>
        <v>347.41156847586302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206.5885410269899</v>
      </c>
      <c r="T34" s="62">
        <f t="shared" si="34"/>
        <v>347.41156847586302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206.5885410269899</v>
      </c>
      <c r="T35" s="62">
        <f t="shared" si="34"/>
        <v>347.41156847586302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206.5885410269899</v>
      </c>
      <c r="T36" s="62">
        <f t="shared" si="34"/>
        <v>347.41156847586302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206.5885410269899</v>
      </c>
      <c r="T37" s="62">
        <f t="shared" si="34"/>
        <v>347.41156847586302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206.5885410269899</v>
      </c>
      <c r="T38" s="62">
        <f t="shared" si="34"/>
        <v>347.41156847586302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206.5885410269899</v>
      </c>
      <c r="T39" s="62">
        <f t="shared" si="34"/>
        <v>347.41156847586302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206.5885410269899</v>
      </c>
      <c r="T40" s="62">
        <f t="shared" si="34"/>
        <v>347.41156847586302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206.5885410269899</v>
      </c>
      <c r="T41" s="62">
        <f t="shared" si="34"/>
        <v>347.41156847586302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206.5885410269899</v>
      </c>
      <c r="T42" s="62">
        <f t="shared" si="34"/>
        <v>347.41156847586302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206.5885410269899</v>
      </c>
      <c r="T43" s="62">
        <f t="shared" si="34"/>
        <v>347.41156847586302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206.5885410269899</v>
      </c>
      <c r="T44" s="62">
        <f t="shared" si="34"/>
        <v>347.41156847586302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206.5885410269899</v>
      </c>
      <c r="T45" s="62">
        <f t="shared" si="34"/>
        <v>347.41156847586302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206.5885410269899</v>
      </c>
      <c r="T46" s="62">
        <f t="shared" si="34"/>
        <v>347.41156847586302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206.5885410269899</v>
      </c>
      <c r="T47" s="62">
        <f t="shared" si="34"/>
        <v>347.41156847586302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206.5885410269899</v>
      </c>
      <c r="T48" s="62">
        <f t="shared" si="34"/>
        <v>347.41156847586302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206.5885410269899</v>
      </c>
      <c r="T49" s="62">
        <f t="shared" si="34"/>
        <v>347.41156847586302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206.5885410269899</v>
      </c>
      <c r="T50" s="62">
        <f t="shared" si="34"/>
        <v>347.41156847586302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206.5885410269899</v>
      </c>
      <c r="T51" s="62">
        <f t="shared" si="34"/>
        <v>347.41156847586302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206.5885410269899</v>
      </c>
      <c r="T52" s="62">
        <f t="shared" si="34"/>
        <v>347.41156847586302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206.5885410269899</v>
      </c>
      <c r="T53" s="62">
        <f t="shared" si="34"/>
        <v>347.41156847586302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206.5885410269899</v>
      </c>
      <c r="T54" s="62">
        <f t="shared" si="34"/>
        <v>347.41156847586302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206.5885410269899</v>
      </c>
      <c r="T55" s="62">
        <f t="shared" si="34"/>
        <v>347.41156847586302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206.5885410269899</v>
      </c>
      <c r="T56" s="62">
        <f t="shared" si="34"/>
        <v>347.41156847586302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206.5885410269899</v>
      </c>
      <c r="T57" s="62">
        <f t="shared" si="34"/>
        <v>347.41156847586302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206.5885410269899</v>
      </c>
      <c r="T58" s="62">
        <f t="shared" si="34"/>
        <v>347.41156847586302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206.5885410269899</v>
      </c>
      <c r="T59" s="62">
        <f t="shared" si="34"/>
        <v>347.41156847586302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206.5885410269899</v>
      </c>
      <c r="T60" s="62">
        <f t="shared" si="34"/>
        <v>347.41156847586302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206.5885410269899</v>
      </c>
      <c r="T61" s="62">
        <f t="shared" si="34"/>
        <v>347.41156847586302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206.5885410269899</v>
      </c>
      <c r="T62" s="62">
        <f t="shared" si="34"/>
        <v>347.41156847586302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206.5885410269899</v>
      </c>
      <c r="T63" s="62">
        <f t="shared" si="34"/>
        <v>347.41156847586302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206.5885410269899</v>
      </c>
      <c r="T64" s="62">
        <f t="shared" si="34"/>
        <v>347.41156847586302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206.5885410269899</v>
      </c>
      <c r="T65" s="62">
        <f t="shared" si="34"/>
        <v>347.41156847586302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206.5885410269899</v>
      </c>
      <c r="T66" s="62">
        <f t="shared" si="34"/>
        <v>347.41156847586302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206.5885410269899</v>
      </c>
      <c r="T67" s="62">
        <f t="shared" si="34"/>
        <v>347.41156847586302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206.5885410269899</v>
      </c>
      <c r="T68" s="62">
        <f t="shared" si="34"/>
        <v>347.41156847586302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206.5885410269899</v>
      </c>
      <c r="T69" s="62">
        <f t="shared" ref="T69:T132" si="88">$T$3</f>
        <v>347.41156847586302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206.5885410269899</v>
      </c>
      <c r="T70" s="62">
        <f t="shared" si="88"/>
        <v>347.41156847586302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206.5885410269899</v>
      </c>
      <c r="T71" s="62">
        <f t="shared" si="88"/>
        <v>347.41156847586302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206.5885410269899</v>
      </c>
      <c r="T72" s="62">
        <f t="shared" si="88"/>
        <v>347.41156847586302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206.5885410269899</v>
      </c>
      <c r="T73" s="62">
        <f t="shared" si="88"/>
        <v>347.41156847586302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206.5885410269899</v>
      </c>
      <c r="T74" s="62">
        <f t="shared" si="88"/>
        <v>347.41156847586302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206.5885410269899</v>
      </c>
      <c r="T75" s="62">
        <f t="shared" si="88"/>
        <v>347.41156847586302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206.5885410269899</v>
      </c>
      <c r="T76" s="62">
        <f t="shared" si="88"/>
        <v>347.41156847586302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206.5885410269899</v>
      </c>
      <c r="T77" s="62">
        <f t="shared" si="88"/>
        <v>347.41156847586302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206.5885410269899</v>
      </c>
      <c r="T78" s="62">
        <f t="shared" si="88"/>
        <v>347.41156847586302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206.5885410269899</v>
      </c>
      <c r="T79" s="62">
        <f t="shared" si="88"/>
        <v>347.41156847586302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206.5885410269899</v>
      </c>
      <c r="T80" s="62">
        <f t="shared" si="88"/>
        <v>347.41156847586302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206.5885410269899</v>
      </c>
      <c r="T81" s="62">
        <f t="shared" si="88"/>
        <v>347.41156847586302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206.5885410269899</v>
      </c>
      <c r="T82" s="62">
        <f t="shared" si="88"/>
        <v>347.41156847586302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206.5885410269899</v>
      </c>
      <c r="T83" s="62">
        <f t="shared" si="88"/>
        <v>347.41156847586302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206.5885410269899</v>
      </c>
      <c r="T84" s="62">
        <f t="shared" si="88"/>
        <v>347.41156847586302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206.5885410269899</v>
      </c>
      <c r="T85" s="62">
        <f t="shared" si="88"/>
        <v>347.41156847586302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206.5885410269899</v>
      </c>
      <c r="T86" s="62">
        <f t="shared" si="88"/>
        <v>347.41156847586302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206.5885410269899</v>
      </c>
      <c r="T87" s="62">
        <f t="shared" si="88"/>
        <v>347.41156847586302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206.5885410269899</v>
      </c>
      <c r="T88" s="62">
        <f t="shared" si="88"/>
        <v>347.41156847586302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206.5885410269899</v>
      </c>
      <c r="T89" s="62">
        <f t="shared" si="88"/>
        <v>347.41156847586302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206.5885410269899</v>
      </c>
      <c r="T90" s="62">
        <f t="shared" si="88"/>
        <v>347.41156847586302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206.5885410269899</v>
      </c>
      <c r="T91" s="62">
        <f t="shared" si="88"/>
        <v>347.41156847586302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206.5885410269899</v>
      </c>
      <c r="T92" s="62">
        <f t="shared" si="88"/>
        <v>347.41156847586302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206.5885410269899</v>
      </c>
      <c r="T93" s="62">
        <f t="shared" si="88"/>
        <v>347.41156847586302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206.5885410269899</v>
      </c>
      <c r="T94" s="62">
        <f t="shared" si="88"/>
        <v>347.41156847586302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206.5885410269899</v>
      </c>
      <c r="T95" s="62">
        <f t="shared" si="88"/>
        <v>347.41156847586302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206.5885410269899</v>
      </c>
      <c r="T96" s="62">
        <f t="shared" si="88"/>
        <v>347.41156847586302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206.5885410269899</v>
      </c>
      <c r="T97" s="62">
        <f t="shared" si="88"/>
        <v>347.41156847586302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206.5885410269899</v>
      </c>
      <c r="T98" s="62">
        <f t="shared" si="88"/>
        <v>347.41156847586302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206.5885410269899</v>
      </c>
      <c r="T99" s="62">
        <f t="shared" si="88"/>
        <v>347.41156847586302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206.5885410269899</v>
      </c>
      <c r="T100" s="62">
        <f t="shared" si="88"/>
        <v>347.41156847586302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206.5885410269899</v>
      </c>
      <c r="T101" s="62">
        <f t="shared" si="88"/>
        <v>347.41156847586302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206.5885410269899</v>
      </c>
      <c r="T102" s="62">
        <f t="shared" si="88"/>
        <v>347.41156847586302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206.5885410269899</v>
      </c>
      <c r="T103" s="62">
        <f t="shared" si="88"/>
        <v>347.41156847586302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206.5885410269899</v>
      </c>
      <c r="T104" s="62">
        <f t="shared" si="88"/>
        <v>347.41156847586302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206.5885410269899</v>
      </c>
      <c r="T105" s="62">
        <f t="shared" si="88"/>
        <v>347.41156847586302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206.5885410269899</v>
      </c>
      <c r="T106" s="62">
        <f t="shared" si="88"/>
        <v>347.41156847586302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206.5885410269899</v>
      </c>
      <c r="T107" s="62">
        <f t="shared" si="88"/>
        <v>347.41156847586302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206.5885410269899</v>
      </c>
      <c r="T108" s="62">
        <f t="shared" si="88"/>
        <v>347.41156847586302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206.5885410269899</v>
      </c>
      <c r="T109" s="62">
        <f t="shared" si="88"/>
        <v>347.41156847586302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206.5885410269899</v>
      </c>
      <c r="T110" s="62">
        <f t="shared" si="88"/>
        <v>347.41156847586302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206.5885410269899</v>
      </c>
      <c r="T111" s="62">
        <f t="shared" si="88"/>
        <v>347.41156847586302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206.5885410269899</v>
      </c>
      <c r="T112" s="62">
        <f t="shared" si="88"/>
        <v>347.41156847586302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206.5885410269899</v>
      </c>
      <c r="T113" s="62">
        <f t="shared" si="88"/>
        <v>347.41156847586302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206.5885410269899</v>
      </c>
      <c r="T114" s="62">
        <f t="shared" si="88"/>
        <v>347.41156847586302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206.5885410269899</v>
      </c>
      <c r="T115" s="62">
        <f t="shared" si="88"/>
        <v>347.41156847586302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206.5885410269899</v>
      </c>
      <c r="T116" s="62">
        <f t="shared" si="88"/>
        <v>347.41156847586302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206.5885410269899</v>
      </c>
      <c r="T117" s="62">
        <f t="shared" si="88"/>
        <v>347.41156847586302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206.5885410269899</v>
      </c>
      <c r="T118" s="62">
        <f t="shared" si="88"/>
        <v>347.41156847586302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206.5885410269899</v>
      </c>
      <c r="T119" s="62">
        <f t="shared" si="88"/>
        <v>347.41156847586302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206.5885410269899</v>
      </c>
      <c r="T120" s="62">
        <f t="shared" si="88"/>
        <v>347.41156847586302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206.5885410269899</v>
      </c>
      <c r="T121" s="62">
        <f t="shared" si="88"/>
        <v>347.41156847586302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206.5885410269899</v>
      </c>
      <c r="T122" s="62">
        <f t="shared" si="88"/>
        <v>347.41156847586302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206.5885410269899</v>
      </c>
      <c r="T123" s="62">
        <f t="shared" si="88"/>
        <v>347.41156847586302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206.5885410269899</v>
      </c>
      <c r="T124" s="62">
        <f t="shared" si="88"/>
        <v>347.41156847586302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206.5885410269899</v>
      </c>
      <c r="T125" s="62">
        <f t="shared" si="88"/>
        <v>347.41156847586302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206.5885410269899</v>
      </c>
      <c r="T126" s="62">
        <f t="shared" si="88"/>
        <v>347.41156847586302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206.5885410269899</v>
      </c>
      <c r="T127" s="62">
        <f t="shared" si="88"/>
        <v>347.41156847586302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206.5885410269899</v>
      </c>
      <c r="T128" s="62">
        <f t="shared" si="88"/>
        <v>347.41156847586302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206.5885410269899</v>
      </c>
      <c r="T129" s="62">
        <f t="shared" si="88"/>
        <v>347.41156847586302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206.5885410269899</v>
      </c>
      <c r="T130" s="62">
        <f t="shared" si="88"/>
        <v>347.41156847586302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206.5885410269899</v>
      </c>
      <c r="T131" s="62">
        <f t="shared" si="88"/>
        <v>347.41156847586302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206.5885410269899</v>
      </c>
      <c r="T132" s="62">
        <f t="shared" si="88"/>
        <v>347.41156847586302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206.5885410269899</v>
      </c>
      <c r="T133" s="62">
        <f t="shared" ref="T133:T196" si="142">$T$3</f>
        <v>347.41156847586302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206.5885410269899</v>
      </c>
      <c r="T134" s="62">
        <f t="shared" si="142"/>
        <v>347.41156847586302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206.5885410269899</v>
      </c>
      <c r="T135" s="62">
        <f t="shared" si="142"/>
        <v>347.41156847586302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206.5885410269899</v>
      </c>
      <c r="T136" s="62">
        <f t="shared" si="142"/>
        <v>347.41156847586302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206.5885410269899</v>
      </c>
      <c r="T137" s="62">
        <f t="shared" si="142"/>
        <v>347.41156847586302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206.5885410269899</v>
      </c>
      <c r="T138" s="62">
        <f t="shared" si="142"/>
        <v>347.41156847586302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206.5885410269899</v>
      </c>
      <c r="T139" s="62">
        <f t="shared" si="142"/>
        <v>347.41156847586302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206.5885410269899</v>
      </c>
      <c r="T140" s="62">
        <f t="shared" si="142"/>
        <v>347.41156847586302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206.5885410269899</v>
      </c>
      <c r="T141" s="62">
        <f t="shared" si="142"/>
        <v>347.41156847586302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206.5885410269899</v>
      </c>
      <c r="T142" s="62">
        <f t="shared" si="142"/>
        <v>347.41156847586302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206.5885410269899</v>
      </c>
      <c r="T143" s="62">
        <f t="shared" si="142"/>
        <v>347.41156847586302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206.5885410269899</v>
      </c>
      <c r="T144" s="62">
        <f t="shared" si="142"/>
        <v>347.41156847586302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206.5885410269899</v>
      </c>
      <c r="T145" s="62">
        <f t="shared" si="142"/>
        <v>347.41156847586302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206.5885410269899</v>
      </c>
      <c r="T146" s="62">
        <f t="shared" si="142"/>
        <v>347.41156847586302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206.5885410269899</v>
      </c>
      <c r="T147" s="62">
        <f t="shared" si="142"/>
        <v>347.41156847586302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206.5885410269899</v>
      </c>
      <c r="T148" s="62">
        <f t="shared" si="142"/>
        <v>347.41156847586302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206.5885410269899</v>
      </c>
      <c r="T149" s="62">
        <f t="shared" si="142"/>
        <v>347.41156847586302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206.5885410269899</v>
      </c>
      <c r="T150" s="62">
        <f t="shared" si="142"/>
        <v>347.41156847586302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206.5885410269899</v>
      </c>
      <c r="T151" s="62">
        <f t="shared" si="142"/>
        <v>347.41156847586302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206.5885410269899</v>
      </c>
      <c r="T152" s="62">
        <f t="shared" si="142"/>
        <v>347.41156847586302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206.5885410269899</v>
      </c>
      <c r="T153" s="62">
        <f t="shared" si="142"/>
        <v>347.41156847586302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206.5885410269899</v>
      </c>
      <c r="T154" s="62">
        <f t="shared" si="142"/>
        <v>347.41156847586302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206.5885410269899</v>
      </c>
      <c r="T155" s="62">
        <f t="shared" si="142"/>
        <v>347.41156847586302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206.5885410269899</v>
      </c>
      <c r="T156" s="62">
        <f t="shared" si="142"/>
        <v>347.41156847586302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206.5885410269899</v>
      </c>
      <c r="T157" s="62">
        <f t="shared" si="142"/>
        <v>347.41156847586302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206.5885410269899</v>
      </c>
      <c r="T158" s="62">
        <f t="shared" si="142"/>
        <v>347.41156847586302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206.5885410269899</v>
      </c>
      <c r="T159" s="62">
        <f t="shared" si="142"/>
        <v>347.41156847586302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206.5885410269899</v>
      </c>
      <c r="T160" s="62">
        <f t="shared" si="142"/>
        <v>347.41156847586302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206.5885410269899</v>
      </c>
      <c r="T161" s="62">
        <f t="shared" si="142"/>
        <v>347.41156847586302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206.5885410269899</v>
      </c>
      <c r="T162" s="62">
        <f t="shared" si="142"/>
        <v>347.41156847586302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206.5885410269899</v>
      </c>
      <c r="T163" s="62">
        <f t="shared" si="142"/>
        <v>347.41156847586302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206.5885410269899</v>
      </c>
      <c r="T164" s="62">
        <f t="shared" si="142"/>
        <v>347.41156847586302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206.5885410269899</v>
      </c>
      <c r="T165" s="62">
        <f t="shared" si="142"/>
        <v>347.41156847586302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206.5885410269899</v>
      </c>
      <c r="T166" s="62">
        <f t="shared" si="142"/>
        <v>347.41156847586302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206.5885410269899</v>
      </c>
      <c r="T167" s="62">
        <f t="shared" si="142"/>
        <v>347.41156847586302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206.5885410269899</v>
      </c>
      <c r="T168" s="62">
        <f t="shared" si="142"/>
        <v>347.41156847586302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206.5885410269899</v>
      </c>
      <c r="T169" s="62">
        <f t="shared" si="142"/>
        <v>347.41156847586302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206.5885410269899</v>
      </c>
      <c r="T170" s="62">
        <f t="shared" si="142"/>
        <v>347.41156847586302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206.5885410269899</v>
      </c>
      <c r="T171" s="62">
        <f t="shared" si="142"/>
        <v>347.41156847586302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206.5885410269899</v>
      </c>
      <c r="T172" s="62">
        <f t="shared" si="142"/>
        <v>347.41156847586302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206.5885410269899</v>
      </c>
      <c r="T173" s="62">
        <f t="shared" si="142"/>
        <v>347.41156847586302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206.5885410269899</v>
      </c>
      <c r="T174" s="62">
        <f t="shared" si="142"/>
        <v>347.41156847586302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206.5885410269899</v>
      </c>
      <c r="T175" s="62">
        <f t="shared" si="142"/>
        <v>347.41156847586302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206.5885410269899</v>
      </c>
      <c r="T176" s="62">
        <f t="shared" si="142"/>
        <v>347.41156847586302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206.5885410269899</v>
      </c>
      <c r="T177" s="62">
        <f t="shared" si="142"/>
        <v>347.41156847586302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206.5885410269899</v>
      </c>
      <c r="T178" s="62">
        <f t="shared" si="142"/>
        <v>347.41156847586302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206.5885410269899</v>
      </c>
      <c r="T179" s="62">
        <f t="shared" si="142"/>
        <v>347.41156847586302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206.5885410269899</v>
      </c>
      <c r="T180" s="62">
        <f t="shared" si="142"/>
        <v>347.41156847586302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206.5885410269899</v>
      </c>
      <c r="T181" s="62">
        <f t="shared" si="142"/>
        <v>347.41156847586302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206.5885410269899</v>
      </c>
      <c r="T182" s="62">
        <f t="shared" si="142"/>
        <v>347.41156847586302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206.5885410269899</v>
      </c>
      <c r="T183" s="62">
        <f t="shared" si="142"/>
        <v>347.41156847586302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206.5885410269899</v>
      </c>
      <c r="T184" s="62">
        <f t="shared" si="142"/>
        <v>347.41156847586302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206.5885410269899</v>
      </c>
      <c r="T185" s="62">
        <f t="shared" si="142"/>
        <v>347.41156847586302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206.5885410269899</v>
      </c>
      <c r="T186" s="62">
        <f t="shared" si="142"/>
        <v>347.41156847586302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206.5885410269899</v>
      </c>
      <c r="T187" s="62">
        <f t="shared" si="142"/>
        <v>347.41156847586302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206.5885410269899</v>
      </c>
      <c r="T188" s="62">
        <f t="shared" si="142"/>
        <v>347.41156847586302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206.5885410269899</v>
      </c>
      <c r="T189" s="62">
        <f t="shared" si="142"/>
        <v>347.41156847586302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206.5885410269899</v>
      </c>
      <c r="T190" s="62">
        <f t="shared" si="142"/>
        <v>347.41156847586302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206.5885410269899</v>
      </c>
      <c r="T191" s="62">
        <f t="shared" si="142"/>
        <v>347.41156847586302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206.5885410269899</v>
      </c>
      <c r="T192" s="62">
        <f t="shared" si="142"/>
        <v>347.41156847586302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206.5885410269899</v>
      </c>
      <c r="T193" s="62">
        <f t="shared" si="142"/>
        <v>347.41156847586302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206.5885410269899</v>
      </c>
      <c r="T194" s="62">
        <f t="shared" si="142"/>
        <v>347.41156847586302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206.5885410269899</v>
      </c>
      <c r="T195" s="62">
        <f t="shared" si="142"/>
        <v>347.41156847586302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206.5885410269899</v>
      </c>
      <c r="T196" s="62">
        <f t="shared" si="142"/>
        <v>347.41156847586302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206.5885410269899</v>
      </c>
      <c r="T197" s="62">
        <f t="shared" ref="T197:T203" si="204">$T$3</f>
        <v>347.41156847586302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206.5885410269899</v>
      </c>
      <c r="T198" s="62">
        <f t="shared" si="204"/>
        <v>347.41156847586302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206.5885410269899</v>
      </c>
      <c r="T199" s="62">
        <f t="shared" si="204"/>
        <v>347.41156847586302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206.5885410269899</v>
      </c>
      <c r="T200" s="62">
        <f t="shared" si="204"/>
        <v>347.41156847586302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206.5885410269899</v>
      </c>
      <c r="T201" s="62">
        <f t="shared" si="204"/>
        <v>347.41156847586302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206.5885410269899</v>
      </c>
      <c r="T202" s="62">
        <f t="shared" si="204"/>
        <v>347.41156847586302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206.5885410269899</v>
      </c>
      <c r="T203" s="62">
        <f t="shared" si="204"/>
        <v>347.41156847586302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3" sqref="C3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23" sqref="L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1.8</v>
      </c>
      <c r="C6" s="156">
        <f ca="1">IF(OR('Données projet'!B9="",'Données projet'!C9="",'Données projet'!C9=0%),0,Calculateur!S3)</f>
        <v>206.5885410269899</v>
      </c>
      <c r="D6" s="156">
        <f>IF(OR('Données projet'!B9="",'Données projet'!C9="",'Données projet'!C9=0%),0,Calculateur!T3)</f>
        <v>347.41156847586302</v>
      </c>
      <c r="E6" s="156">
        <f ca="1">MIN(C6,D6)</f>
        <v>206.5885410269899</v>
      </c>
      <c r="F6" s="156">
        <f ca="1">E6*B6</f>
        <v>371.85937384858181</v>
      </c>
      <c r="G6" s="156">
        <f ca="1">F6*(100%-'Données projet'!$C$24)*(100%-'Données projet'!$C$25)*(100%-'Données projet'!$C$26)*(100%-'Données projet'!$C$27)</f>
        <v>317.93976464053748</v>
      </c>
      <c r="H6" s="157">
        <f>IF(OR('Données projet'!B9="",'Données projet'!C9="",'Données projet'!C9=0%),0,AVERAGE(Calculateur!$AC$3:$AC$33)*B6)</f>
        <v>14.736689417455343</v>
      </c>
      <c r="I6" s="158">
        <f>H6*(100%-'Données projet'!$C$24)*(100%-'Données projet'!$C$25)*(100%-'Données projet'!$C$26)*(100%-'Données projet'!$C$27)</f>
        <v>12.599869451924317</v>
      </c>
      <c r="J6" s="159">
        <f>IF(OR('Données projet'!B9="",'Données projet'!C9="",'Données projet'!C9=0%),0,SUM(Calculateur!$V$3:$V$33)*VLOOKUP('Données projet'!$B$9,Paramètres!$A$1:$I$89,9,0)*B6)</f>
        <v>115.75800000000001</v>
      </c>
      <c r="K6" s="160">
        <f>J6*(100%-'Données projet'!$C$24)*(100%-'Données projet'!$C$25)*(100%-'Données projet'!$C$26)*(100%-'Données projet'!$C$27)</f>
        <v>98.973089999999999</v>
      </c>
      <c r="L6" s="161">
        <f ca="1">G6+I6+K6</f>
        <v>429.51272409246178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371.85937384858181</v>
      </c>
      <c r="G16" s="175">
        <f t="shared" ca="1" si="3"/>
        <v>317.93976464053748</v>
      </c>
      <c r="H16" s="176">
        <f t="shared" si="3"/>
        <v>14.736689417455343</v>
      </c>
      <c r="I16" s="176">
        <f t="shared" si="3"/>
        <v>12.599869451924317</v>
      </c>
      <c r="J16" s="177">
        <f t="shared" si="3"/>
        <v>115.75800000000001</v>
      </c>
      <c r="K16" s="177">
        <f t="shared" si="3"/>
        <v>98.973089999999999</v>
      </c>
      <c r="L16" s="178">
        <f t="shared" ca="1" si="3"/>
        <v>429.51272409246178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90" zoomScaleNormal="90" workbookViewId="0">
      <selection activeCell="S34" sqref="S3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4056.6278184976081</v>
      </c>
      <c r="U10" s="190">
        <f>'Données projet'!D9</f>
        <v>1.8</v>
      </c>
      <c r="V10" s="189">
        <f>U10*T10</f>
        <v>7301.9300732956945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4553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229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229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3</v>
      </c>
      <c r="I23" s="204">
        <v>149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-2125.3084749291302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4</v>
      </c>
      <c r="I24" s="204">
        <v>149</v>
      </c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30</v>
      </c>
      <c r="D25" s="194">
        <f t="shared" si="2"/>
        <v>1620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-2125.3084749291302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50</v>
      </c>
      <c r="D27" s="194">
        <f t="shared" si="2"/>
        <v>16900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Pin maritime</v>
      </c>
      <c r="D3" s="292">
        <f>'Données projet'!B10</f>
        <v>0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1.8</v>
      </c>
      <c r="D4" s="300">
        <f>'Données projet'!$D$10</f>
        <v>0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1.8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2024-10-22T09:27:55Z</dcterms:modified>
</cp:coreProperties>
</file>