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astets-Pyrénées\CST\Bonnut (64) FOUQUES\Dossier final\"/>
    </mc:Choice>
  </mc:AlternateContent>
  <xr:revisionPtr revIDLastSave="0" documentId="13_ncr:1_{6D787933-9E95-4091-933C-16C9E6F1CFC0}" xr6:coauthVersionLast="36" xr6:coauthVersionMax="36" xr10:uidLastSave="{00000000-0000-0000-0000-000000000000}"/>
  <bookViews>
    <workbookView xWindow="0" yWindow="0" windowWidth="21570" windowHeight="933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<sst xmlns="http://schemas.openxmlformats.org/spreadsheetml/2006/main" count="1170" uniqueCount="324">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</sst>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H22" sqref="H2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4.9400000000000004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138</v>
      </c>
      <c r="C9" s="35">
        <v>1</v>
      </c>
      <c r="D9" s="36">
        <f t="shared" ref="D9:D18" si="0">C9*$C$5</f>
        <v>4.9400000000000004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4.9400000000000004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taeda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taeda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187.13674266165236</v>
      </c>
      <c r="T3" s="62">
        <f>IF('Données projet'!E9&gt;30,$R$33-$H$33,LOOKUP('Données projet'!$E$9,$A$3:$A$203,R3:R203)-LOOKUP('Données projet'!$E$9,$A$3:$A$203,$H$3:$H$203))</f>
        <v>439.28159165815276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260.1434244379796</v>
      </c>
      <c r="S4" s="62">
        <f ca="1">AVERAGE(OFFSET($R$3,0,0,'Données projet'!$E$9+1,1))-AVERAGE(OFFSET($H$3,0,0,'Données projet'!$E$9+1,1))</f>
        <v>187.13674266165236</v>
      </c>
      <c r="T4" s="62">
        <f>$T$3</f>
        <v>439.28159165815276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262.38956383505422</v>
      </c>
      <c r="S5" s="62">
        <f ca="1">AVERAGE(OFFSET($R$3,0,0,'Données projet'!$E$9+1,1))-AVERAGE(OFFSET($H$3,0,0,'Données projet'!$E$9+1,1))</f>
        <v>187.13674266165236</v>
      </c>
      <c r="T5" s="62">
        <f t="shared" ref="T5:T68" si="34">$T$3</f>
        <v>439.28159165815276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265.10280709686913</v>
      </c>
      <c r="S6" s="62">
        <f ca="1">AVERAGE(OFFSET($R$3,0,0,'Données projet'!$E$9+1,1))-AVERAGE(OFFSET($H$3,0,0,'Données projet'!$E$9+1,1))</f>
        <v>187.13674266165236</v>
      </c>
      <c r="T6" s="62">
        <f t="shared" si="34"/>
        <v>439.28159165815276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268.49713617112559</v>
      </c>
      <c r="S7" s="62">
        <f ca="1">AVERAGE(OFFSET($R$3,0,0,'Données projet'!$E$9+1,1))-AVERAGE(OFFSET($H$3,0,0,'Données projet'!$E$9+1,1))</f>
        <v>187.13674266165236</v>
      </c>
      <c r="T7" s="62">
        <f t="shared" si="34"/>
        <v>439.28159165815276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272.88493956505795</v>
      </c>
      <c r="S8" s="62">
        <f ca="1">AVERAGE(OFFSET($R$3,0,0,'Données projet'!$E$9+1,1))-AVERAGE(OFFSET($H$3,0,0,'Données projet'!$E$9+1,1))</f>
        <v>187.13674266165236</v>
      </c>
      <c r="T8" s="62">
        <f t="shared" si="34"/>
        <v>439.28159165815276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278.72242949911606</v>
      </c>
      <c r="S9" s="62">
        <f ca="1">AVERAGE(OFFSET($R$3,0,0,'Données projet'!$E$9+1,1))-AVERAGE(OFFSET($H$3,0,0,'Données projet'!$E$9+1,1))</f>
        <v>187.13674266165236</v>
      </c>
      <c r="T9" s="62">
        <f t="shared" si="34"/>
        <v>439.28159165815276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286.6760886613967</v>
      </c>
      <c r="S10" s="62">
        <f ca="1">AVERAGE(OFFSET($R$3,0,0,'Données projet'!$E$9+1,1))-AVERAGE(OFFSET($H$3,0,0,'Données projet'!$E$9+1,1))</f>
        <v>187.13674266165236</v>
      </c>
      <c r="T10" s="62">
        <f t="shared" si="34"/>
        <v>439.28159165815276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297.71991279004334</v>
      </c>
      <c r="S11" s="62">
        <f ca="1">AVERAGE(OFFSET($R$3,0,0,'Données projet'!$E$9+1,1))-AVERAGE(OFFSET($H$3,0,0,'Données projet'!$E$9+1,1))</f>
        <v>187.13674266165236</v>
      </c>
      <c r="T11" s="62">
        <f t="shared" si="34"/>
        <v>439.28159165815276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313.27776290704742</v>
      </c>
      <c r="S12" s="62">
        <f ca="1">AVERAGE(OFFSET($R$3,0,0,'Données projet'!$E$9+1,1))-AVERAGE(OFFSET($H$3,0,0,'Données projet'!$E$9+1,1))</f>
        <v>187.13674266165236</v>
      </c>
      <c r="T12" s="62">
        <f t="shared" si="34"/>
        <v>439.28159165815276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335.43181126874777</v>
      </c>
      <c r="S13" s="62">
        <f ca="1">AVERAGE(OFFSET($R$3,0,0,'Données projet'!$E$9+1,1))-AVERAGE(OFFSET($H$3,0,0,'Données projet'!$E$9+1,1))</f>
        <v>187.13674266165236</v>
      </c>
      <c r="T13" s="62">
        <f t="shared" si="34"/>
        <v>439.28159165815276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367.22785087914758</v>
      </c>
      <c r="S14" s="62">
        <f ca="1">AVERAGE(OFFSET($R$3,0,0,'Données projet'!$E$9+1,1))-AVERAGE(OFFSET($H$3,0,0,'Données projet'!$E$9+1,1))</f>
        <v>187.13674266165236</v>
      </c>
      <c r="T14" s="62">
        <f t="shared" si="34"/>
        <v>439.28159165815276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413.12259794811348</v>
      </c>
      <c r="S15" s="62">
        <f ca="1">AVERAGE(OFFSET($R$3,0,0,'Données projet'!$E$9+1,1))-AVERAGE(OFFSET($H$3,0,0,'Données projet'!$E$9+1,1))</f>
        <v>187.13674266165236</v>
      </c>
      <c r="T15" s="62">
        <f t="shared" si="34"/>
        <v>439.28159165815276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397.11674874565313</v>
      </c>
      <c r="S16" s="62">
        <f ca="1">AVERAGE(OFFSET($R$3,0,0,'Données projet'!$E$9+1,1))-AVERAGE(OFFSET($H$3,0,0,'Données projet'!$E$9+1,1))</f>
        <v>187.13674266165236</v>
      </c>
      <c r="T16" s="62">
        <f t="shared" si="34"/>
        <v>439.28159165815276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425.4630229177061</v>
      </c>
      <c r="S17" s="62">
        <f ca="1">AVERAGE(OFFSET($R$3,0,0,'Données projet'!$E$9+1,1))-AVERAGE(OFFSET($H$3,0,0,'Données projet'!$E$9+1,1))</f>
        <v>187.13674266165236</v>
      </c>
      <c r="T17" s="62">
        <f t="shared" si="34"/>
        <v>439.28159165815276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453.69346731764233</v>
      </c>
      <c r="S18" s="62">
        <f ca="1">AVERAGE(OFFSET($R$3,0,0,'Données projet'!$E$9+1,1))-AVERAGE(OFFSET($H$3,0,0,'Données projet'!$E$9+1,1))</f>
        <v>187.13674266165236</v>
      </c>
      <c r="T18" s="62">
        <f t="shared" si="34"/>
        <v>439.28159165815276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481.82808974199105</v>
      </c>
      <c r="S19" s="62">
        <f ca="1">AVERAGE(OFFSET($R$3,0,0,'Données projet'!$E$9+1,1))-AVERAGE(OFFSET($H$3,0,0,'Données projet'!$E$9+1,1))</f>
        <v>187.13674266165236</v>
      </c>
      <c r="T19" s="62">
        <f t="shared" si="34"/>
        <v>439.28159165815276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509.88120811744579</v>
      </c>
      <c r="S20" s="62">
        <f ca="1">AVERAGE(OFFSET($R$3,0,0,'Données projet'!$E$9+1,1))-AVERAGE(OFFSET($H$3,0,0,'Données projet'!$E$9+1,1))</f>
        <v>187.13674266165236</v>
      </c>
      <c r="T20" s="62">
        <f t="shared" si="34"/>
        <v>439.28159165815276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481.1716507072569</v>
      </c>
      <c r="S21" s="62">
        <f ca="1">AVERAGE(OFFSET($R$3,0,0,'Données projet'!$E$9+1,1))-AVERAGE(OFFSET($H$3,0,0,'Données projet'!$E$9+1,1))</f>
        <v>187.13674266165236</v>
      </c>
      <c r="T21" s="62">
        <f t="shared" si="34"/>
        <v>439.28159165815276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507.94492229456341</v>
      </c>
      <c r="S22" s="62">
        <f ca="1">AVERAGE(OFFSET($R$3,0,0,'Données projet'!$E$9+1,1))-AVERAGE(OFFSET($H$3,0,0,'Données projet'!$E$9+1,1))</f>
        <v>187.13674266165236</v>
      </c>
      <c r="T22" s="62">
        <f t="shared" si="34"/>
        <v>439.28159165815276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534.65266281929757</v>
      </c>
      <c r="S23" s="62">
        <f ca="1">AVERAGE(OFFSET($R$3,0,0,'Données projet'!$E$9+1,1))-AVERAGE(OFFSET($H$3,0,0,'Données projet'!$E$9+1,1))</f>
        <v>187.13674266165236</v>
      </c>
      <c r="T23" s="62">
        <f t="shared" si="34"/>
        <v>439.28159165815276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561.30238416423026</v>
      </c>
      <c r="S24" s="62">
        <f ca="1">AVERAGE(OFFSET($R$3,0,0,'Données projet'!$E$9+1,1))-AVERAGE(OFFSET($H$3,0,0,'Données projet'!$E$9+1,1))</f>
        <v>187.13674266165236</v>
      </c>
      <c r="T24" s="62">
        <f t="shared" si="34"/>
        <v>439.28159165815276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587.9001157946177</v>
      </c>
      <c r="S25" s="62">
        <f ca="1">AVERAGE(OFFSET($R$3,0,0,'Données projet'!$E$9+1,1))-AVERAGE(OFFSET($H$3,0,0,'Données projet'!$E$9+1,1))</f>
        <v>187.13674266165236</v>
      </c>
      <c r="T25" s="62">
        <f t="shared" si="34"/>
        <v>439.28159165815276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538.60859161500105</v>
      </c>
      <c r="S26" s="62">
        <f ca="1">AVERAGE(OFFSET($R$3,0,0,'Données projet'!$E$9+1,1))-AVERAGE(OFFSET($H$3,0,0,'Données projet'!$E$9+1,1))</f>
        <v>187.13674266165236</v>
      </c>
      <c r="T26" s="62">
        <f t="shared" si="34"/>
        <v>439.28159165815276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561.18403886927126</v>
      </c>
      <c r="S27" s="62">
        <f ca="1">AVERAGE(OFFSET($R$3,0,0,'Données projet'!$E$9+1,1))-AVERAGE(OFFSET($H$3,0,0,'Données projet'!$E$9+1,1))</f>
        <v>187.13674266165236</v>
      </c>
      <c r="T27" s="62">
        <f t="shared" si="34"/>
        <v>439.28159165815276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583.72227333286173</v>
      </c>
      <c r="S28" s="62">
        <f ca="1">AVERAGE(OFFSET($R$3,0,0,'Données projet'!$E$9+1,1))-AVERAGE(OFFSET($H$3,0,0,'Données projet'!$E$9+1,1))</f>
        <v>187.13674266165236</v>
      </c>
      <c r="T28" s="62">
        <f t="shared" si="34"/>
        <v>439.28159165815276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606.22634543239269</v>
      </c>
      <c r="S29" s="62">
        <f ca="1">AVERAGE(OFFSET($R$3,0,0,'Données projet'!$E$9+1,1))-AVERAGE(OFFSET($H$3,0,0,'Données projet'!$E$9+1,1))</f>
        <v>187.13674266165236</v>
      </c>
      <c r="T29" s="62">
        <f t="shared" si="34"/>
        <v>439.28159165815276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628.69886366407695</v>
      </c>
      <c r="S30" s="62">
        <f ca="1">AVERAGE(OFFSET($R$3,0,0,'Données projet'!$E$9+1,1))-AVERAGE(OFFSET($H$3,0,0,'Données projet'!$E$9+1,1))</f>
        <v>187.13674266165236</v>
      </c>
      <c r="T30" s="62">
        <f t="shared" si="34"/>
        <v>439.28159165815276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651.14208288676889</v>
      </c>
      <c r="S31" s="62">
        <f ca="1">AVERAGE(OFFSET($R$3,0,0,'Données projet'!$E$9+1,1))-AVERAGE(OFFSET($H$3,0,0,'Données projet'!$E$9+1,1))</f>
        <v>187.13674266165236</v>
      </c>
      <c r="T31" s="62">
        <f t="shared" si="34"/>
        <v>439.28159165815276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673.55797070593519</v>
      </c>
      <c r="S32" s="62">
        <f ca="1">AVERAGE(OFFSET($R$3,0,0,'Données projet'!$E$9+1,1))-AVERAGE(OFFSET($H$3,0,0,'Données projet'!$E$9+1,1))</f>
        <v>187.13674266165236</v>
      </c>
      <c r="T32" s="62">
        <f t="shared" si="34"/>
        <v>439.28159165815276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187.13674266165236</v>
      </c>
      <c r="T33" s="62">
        <f t="shared" si="34"/>
        <v>439.28159165815276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187.13674266165236</v>
      </c>
      <c r="T34" s="62">
        <f t="shared" si="34"/>
        <v>439.28159165815276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187.13674266165236</v>
      </c>
      <c r="T35" s="62">
        <f t="shared" si="34"/>
        <v>439.28159165815276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187.13674266165236</v>
      </c>
      <c r="T36" s="62">
        <f t="shared" si="34"/>
        <v>439.28159165815276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187.13674266165236</v>
      </c>
      <c r="T37" s="62">
        <f t="shared" si="34"/>
        <v>439.28159165815276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187.13674266165236</v>
      </c>
      <c r="T38" s="62">
        <f t="shared" si="34"/>
        <v>439.28159165815276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187.13674266165236</v>
      </c>
      <c r="T39" s="62">
        <f t="shared" si="34"/>
        <v>439.28159165815276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187.13674266165236</v>
      </c>
      <c r="T40" s="62">
        <f t="shared" si="34"/>
        <v>439.28159165815276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187.13674266165236</v>
      </c>
      <c r="T41" s="62">
        <f t="shared" si="34"/>
        <v>439.28159165815276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187.13674266165236</v>
      </c>
      <c r="T42" s="62">
        <f t="shared" si="34"/>
        <v>439.28159165815276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187.13674266165236</v>
      </c>
      <c r="T43" s="62">
        <f t="shared" si="34"/>
        <v>439.28159165815276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187.13674266165236</v>
      </c>
      <c r="T44" s="62">
        <f t="shared" si="34"/>
        <v>439.28159165815276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187.13674266165236</v>
      </c>
      <c r="T45" s="62">
        <f t="shared" si="34"/>
        <v>439.28159165815276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187.13674266165236</v>
      </c>
      <c r="T46" s="62">
        <f t="shared" si="34"/>
        <v>439.28159165815276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187.13674266165236</v>
      </c>
      <c r="T47" s="62">
        <f t="shared" si="34"/>
        <v>439.28159165815276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187.13674266165236</v>
      </c>
      <c r="T48" s="62">
        <f t="shared" si="34"/>
        <v>439.28159165815276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187.13674266165236</v>
      </c>
      <c r="T49" s="62">
        <f t="shared" si="34"/>
        <v>439.28159165815276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187.13674266165236</v>
      </c>
      <c r="T50" s="62">
        <f t="shared" si="34"/>
        <v>439.28159165815276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187.13674266165236</v>
      </c>
      <c r="T51" s="62">
        <f t="shared" si="34"/>
        <v>439.28159165815276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187.13674266165236</v>
      </c>
      <c r="T52" s="62">
        <f t="shared" si="34"/>
        <v>439.28159165815276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187.13674266165236</v>
      </c>
      <c r="T53" s="62">
        <f t="shared" si="34"/>
        <v>439.28159165815276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187.13674266165236</v>
      </c>
      <c r="T54" s="62">
        <f t="shared" si="34"/>
        <v>439.28159165815276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187.13674266165236</v>
      </c>
      <c r="T55" s="62">
        <f t="shared" si="34"/>
        <v>439.28159165815276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187.13674266165236</v>
      </c>
      <c r="T56" s="62">
        <f t="shared" si="34"/>
        <v>439.28159165815276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187.13674266165236</v>
      </c>
      <c r="T57" s="62">
        <f t="shared" si="34"/>
        <v>439.28159165815276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187.13674266165236</v>
      </c>
      <c r="T58" s="62">
        <f t="shared" si="34"/>
        <v>439.28159165815276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187.13674266165236</v>
      </c>
      <c r="T59" s="62">
        <f t="shared" si="34"/>
        <v>439.28159165815276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187.13674266165236</v>
      </c>
      <c r="T60" s="62">
        <f t="shared" si="34"/>
        <v>439.28159165815276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187.13674266165236</v>
      </c>
      <c r="T61" s="62">
        <f t="shared" si="34"/>
        <v>439.28159165815276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187.13674266165236</v>
      </c>
      <c r="T62" s="62">
        <f t="shared" si="34"/>
        <v>439.28159165815276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187.13674266165236</v>
      </c>
      <c r="T63" s="62">
        <f t="shared" si="34"/>
        <v>439.28159165815276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187.13674266165236</v>
      </c>
      <c r="T64" s="62">
        <f t="shared" si="34"/>
        <v>439.28159165815276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187.13674266165236</v>
      </c>
      <c r="T65" s="62">
        <f t="shared" si="34"/>
        <v>439.28159165815276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187.13674266165236</v>
      </c>
      <c r="T66" s="62">
        <f t="shared" si="34"/>
        <v>439.28159165815276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187.13674266165236</v>
      </c>
      <c r="T67" s="62">
        <f t="shared" si="34"/>
        <v>439.28159165815276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187.13674266165236</v>
      </c>
      <c r="T68" s="62">
        <f t="shared" si="34"/>
        <v>439.28159165815276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187.13674266165236</v>
      </c>
      <c r="T69" s="62">
        <f t="shared" ref="T69:T132" si="88">$T$3</f>
        <v>439.28159165815276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187.13674266165236</v>
      </c>
      <c r="T70" s="62">
        <f t="shared" si="88"/>
        <v>439.28159165815276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187.13674266165236</v>
      </c>
      <c r="T71" s="62">
        <f t="shared" si="88"/>
        <v>439.28159165815276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187.13674266165236</v>
      </c>
      <c r="T72" s="62">
        <f t="shared" si="88"/>
        <v>439.28159165815276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187.13674266165236</v>
      </c>
      <c r="T73" s="62">
        <f t="shared" si="88"/>
        <v>439.28159165815276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187.13674266165236</v>
      </c>
      <c r="T74" s="62">
        <f t="shared" si="88"/>
        <v>439.28159165815276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187.13674266165236</v>
      </c>
      <c r="T75" s="62">
        <f t="shared" si="88"/>
        <v>439.28159165815276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187.13674266165236</v>
      </c>
      <c r="T76" s="62">
        <f t="shared" si="88"/>
        <v>439.28159165815276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187.13674266165236</v>
      </c>
      <c r="T77" s="62">
        <f t="shared" si="88"/>
        <v>439.28159165815276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187.13674266165236</v>
      </c>
      <c r="T78" s="62">
        <f t="shared" si="88"/>
        <v>439.28159165815276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187.13674266165236</v>
      </c>
      <c r="T79" s="62">
        <f t="shared" si="88"/>
        <v>439.28159165815276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187.13674266165236</v>
      </c>
      <c r="T80" s="62">
        <f t="shared" si="88"/>
        <v>439.28159165815276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187.13674266165236</v>
      </c>
      <c r="T81" s="62">
        <f t="shared" si="88"/>
        <v>439.28159165815276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187.13674266165236</v>
      </c>
      <c r="T82" s="62">
        <f t="shared" si="88"/>
        <v>439.28159165815276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187.13674266165236</v>
      </c>
      <c r="T83" s="62">
        <f t="shared" si="88"/>
        <v>439.28159165815276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187.13674266165236</v>
      </c>
      <c r="T84" s="62">
        <f t="shared" si="88"/>
        <v>439.28159165815276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187.13674266165236</v>
      </c>
      <c r="T85" s="62">
        <f t="shared" si="88"/>
        <v>439.28159165815276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187.13674266165236</v>
      </c>
      <c r="T86" s="62">
        <f t="shared" si="88"/>
        <v>439.28159165815276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187.13674266165236</v>
      </c>
      <c r="T87" s="62">
        <f t="shared" si="88"/>
        <v>439.28159165815276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187.13674266165236</v>
      </c>
      <c r="T88" s="62">
        <f t="shared" si="88"/>
        <v>439.28159165815276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187.13674266165236</v>
      </c>
      <c r="T89" s="62">
        <f t="shared" si="88"/>
        <v>439.28159165815276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187.13674266165236</v>
      </c>
      <c r="T90" s="62">
        <f t="shared" si="88"/>
        <v>439.28159165815276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187.13674266165236</v>
      </c>
      <c r="T91" s="62">
        <f t="shared" si="88"/>
        <v>439.28159165815276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187.13674266165236</v>
      </c>
      <c r="T92" s="62">
        <f t="shared" si="88"/>
        <v>439.28159165815276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187.13674266165236</v>
      </c>
      <c r="T93" s="62">
        <f t="shared" si="88"/>
        <v>439.28159165815276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187.13674266165236</v>
      </c>
      <c r="T94" s="62">
        <f t="shared" si="88"/>
        <v>439.28159165815276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187.13674266165236</v>
      </c>
      <c r="T95" s="62">
        <f t="shared" si="88"/>
        <v>439.28159165815276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187.13674266165236</v>
      </c>
      <c r="T96" s="62">
        <f t="shared" si="88"/>
        <v>439.28159165815276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187.13674266165236</v>
      </c>
      <c r="T97" s="62">
        <f t="shared" si="88"/>
        <v>439.28159165815276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187.13674266165236</v>
      </c>
      <c r="T98" s="62">
        <f t="shared" si="88"/>
        <v>439.28159165815276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187.13674266165236</v>
      </c>
      <c r="T99" s="62">
        <f t="shared" si="88"/>
        <v>439.28159165815276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187.13674266165236</v>
      </c>
      <c r="T100" s="62">
        <f t="shared" si="88"/>
        <v>439.28159165815276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187.13674266165236</v>
      </c>
      <c r="T101" s="62">
        <f t="shared" si="88"/>
        <v>439.28159165815276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187.13674266165236</v>
      </c>
      <c r="T102" s="62">
        <f t="shared" si="88"/>
        <v>439.28159165815276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187.13674266165236</v>
      </c>
      <c r="T103" s="62">
        <f t="shared" si="88"/>
        <v>439.28159165815276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187.13674266165236</v>
      </c>
      <c r="T104" s="62">
        <f t="shared" si="88"/>
        <v>439.28159165815276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187.13674266165236</v>
      </c>
      <c r="T105" s="62">
        <f t="shared" si="88"/>
        <v>439.28159165815276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187.13674266165236</v>
      </c>
      <c r="T106" s="62">
        <f t="shared" si="88"/>
        <v>439.28159165815276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187.13674266165236</v>
      </c>
      <c r="T107" s="62">
        <f t="shared" si="88"/>
        <v>439.28159165815276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187.13674266165236</v>
      </c>
      <c r="T108" s="62">
        <f t="shared" si="88"/>
        <v>439.28159165815276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187.13674266165236</v>
      </c>
      <c r="T109" s="62">
        <f t="shared" si="88"/>
        <v>439.28159165815276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187.13674266165236</v>
      </c>
      <c r="T110" s="62">
        <f t="shared" si="88"/>
        <v>439.28159165815276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187.13674266165236</v>
      </c>
      <c r="T111" s="62">
        <f t="shared" si="88"/>
        <v>439.28159165815276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187.13674266165236</v>
      </c>
      <c r="T112" s="62">
        <f t="shared" si="88"/>
        <v>439.28159165815276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187.13674266165236</v>
      </c>
      <c r="T113" s="62">
        <f t="shared" si="88"/>
        <v>439.28159165815276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187.13674266165236</v>
      </c>
      <c r="T114" s="62">
        <f t="shared" si="88"/>
        <v>439.28159165815276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187.13674266165236</v>
      </c>
      <c r="T115" s="62">
        <f t="shared" si="88"/>
        <v>439.28159165815276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187.13674266165236</v>
      </c>
      <c r="T116" s="62">
        <f t="shared" si="88"/>
        <v>439.28159165815276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187.13674266165236</v>
      </c>
      <c r="T117" s="62">
        <f t="shared" si="88"/>
        <v>439.28159165815276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187.13674266165236</v>
      </c>
      <c r="T118" s="62">
        <f t="shared" si="88"/>
        <v>439.28159165815276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187.13674266165236</v>
      </c>
      <c r="T119" s="62">
        <f t="shared" si="88"/>
        <v>439.28159165815276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187.13674266165236</v>
      </c>
      <c r="T120" s="62">
        <f t="shared" si="88"/>
        <v>439.28159165815276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187.13674266165236</v>
      </c>
      <c r="T121" s="62">
        <f t="shared" si="88"/>
        <v>439.28159165815276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187.13674266165236</v>
      </c>
      <c r="T122" s="62">
        <f t="shared" si="88"/>
        <v>439.28159165815276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187.13674266165236</v>
      </c>
      <c r="T123" s="62">
        <f t="shared" si="88"/>
        <v>439.28159165815276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187.13674266165236</v>
      </c>
      <c r="T124" s="62">
        <f t="shared" si="88"/>
        <v>439.28159165815276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187.13674266165236</v>
      </c>
      <c r="T125" s="62">
        <f t="shared" si="88"/>
        <v>439.28159165815276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187.13674266165236</v>
      </c>
      <c r="T126" s="62">
        <f t="shared" si="88"/>
        <v>439.28159165815276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187.13674266165236</v>
      </c>
      <c r="T127" s="62">
        <f t="shared" si="88"/>
        <v>439.28159165815276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187.13674266165236</v>
      </c>
      <c r="T128" s="62">
        <f t="shared" si="88"/>
        <v>439.28159165815276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187.13674266165236</v>
      </c>
      <c r="T129" s="62">
        <f t="shared" si="88"/>
        <v>439.28159165815276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187.13674266165236</v>
      </c>
      <c r="T130" s="62">
        <f t="shared" si="88"/>
        <v>439.28159165815276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187.13674266165236</v>
      </c>
      <c r="T131" s="62">
        <f t="shared" si="88"/>
        <v>439.28159165815276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187.13674266165236</v>
      </c>
      <c r="T132" s="62">
        <f t="shared" si="88"/>
        <v>439.28159165815276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187.13674266165236</v>
      </c>
      <c r="T133" s="62">
        <f t="shared" ref="T133:T196" si="142">$T$3</f>
        <v>439.28159165815276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187.13674266165236</v>
      </c>
      <c r="T134" s="62">
        <f t="shared" si="142"/>
        <v>439.28159165815276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187.13674266165236</v>
      </c>
      <c r="T135" s="62">
        <f t="shared" si="142"/>
        <v>439.28159165815276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187.13674266165236</v>
      </c>
      <c r="T136" s="62">
        <f t="shared" si="142"/>
        <v>439.28159165815276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187.13674266165236</v>
      </c>
      <c r="T137" s="62">
        <f t="shared" si="142"/>
        <v>439.28159165815276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187.13674266165236</v>
      </c>
      <c r="T138" s="62">
        <f t="shared" si="142"/>
        <v>439.28159165815276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187.13674266165236</v>
      </c>
      <c r="T139" s="62">
        <f t="shared" si="142"/>
        <v>439.28159165815276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187.13674266165236</v>
      </c>
      <c r="T140" s="62">
        <f t="shared" si="142"/>
        <v>439.28159165815276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187.13674266165236</v>
      </c>
      <c r="T141" s="62">
        <f t="shared" si="142"/>
        <v>439.28159165815276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187.13674266165236</v>
      </c>
      <c r="T142" s="62">
        <f t="shared" si="142"/>
        <v>439.28159165815276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187.13674266165236</v>
      </c>
      <c r="T143" s="62">
        <f t="shared" si="142"/>
        <v>439.28159165815276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187.13674266165236</v>
      </c>
      <c r="T144" s="62">
        <f t="shared" si="142"/>
        <v>439.28159165815276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187.13674266165236</v>
      </c>
      <c r="T145" s="62">
        <f t="shared" si="142"/>
        <v>439.28159165815276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187.13674266165236</v>
      </c>
      <c r="T146" s="62">
        <f t="shared" si="142"/>
        <v>439.28159165815276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187.13674266165236</v>
      </c>
      <c r="T147" s="62">
        <f t="shared" si="142"/>
        <v>439.28159165815276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187.13674266165236</v>
      </c>
      <c r="T148" s="62">
        <f t="shared" si="142"/>
        <v>439.28159165815276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187.13674266165236</v>
      </c>
      <c r="T149" s="62">
        <f t="shared" si="142"/>
        <v>439.28159165815276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187.13674266165236</v>
      </c>
      <c r="T150" s="62">
        <f t="shared" si="142"/>
        <v>439.28159165815276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187.13674266165236</v>
      </c>
      <c r="T151" s="62">
        <f t="shared" si="142"/>
        <v>439.28159165815276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187.13674266165236</v>
      </c>
      <c r="T152" s="62">
        <f t="shared" si="142"/>
        <v>439.28159165815276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187.13674266165236</v>
      </c>
      <c r="T153" s="62">
        <f t="shared" si="142"/>
        <v>439.28159165815276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187.13674266165236</v>
      </c>
      <c r="T154" s="62">
        <f t="shared" si="142"/>
        <v>439.28159165815276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187.13674266165236</v>
      </c>
      <c r="T155" s="62">
        <f t="shared" si="142"/>
        <v>439.28159165815276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187.13674266165236</v>
      </c>
      <c r="T156" s="62">
        <f t="shared" si="142"/>
        <v>439.28159165815276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187.13674266165236</v>
      </c>
      <c r="T157" s="62">
        <f t="shared" si="142"/>
        <v>439.28159165815276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187.13674266165236</v>
      </c>
      <c r="T158" s="62">
        <f t="shared" si="142"/>
        <v>439.28159165815276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187.13674266165236</v>
      </c>
      <c r="T159" s="62">
        <f t="shared" si="142"/>
        <v>439.28159165815276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187.13674266165236</v>
      </c>
      <c r="T160" s="62">
        <f t="shared" si="142"/>
        <v>439.28159165815276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187.13674266165236</v>
      </c>
      <c r="T161" s="62">
        <f t="shared" si="142"/>
        <v>439.28159165815276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187.13674266165236</v>
      </c>
      <c r="T162" s="62">
        <f t="shared" si="142"/>
        <v>439.28159165815276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187.13674266165236</v>
      </c>
      <c r="T163" s="62">
        <f t="shared" si="142"/>
        <v>439.28159165815276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187.13674266165236</v>
      </c>
      <c r="T164" s="62">
        <f t="shared" si="142"/>
        <v>439.28159165815276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187.13674266165236</v>
      </c>
      <c r="T165" s="62">
        <f t="shared" si="142"/>
        <v>439.28159165815276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187.13674266165236</v>
      </c>
      <c r="T166" s="62">
        <f t="shared" si="142"/>
        <v>439.28159165815276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187.13674266165236</v>
      </c>
      <c r="T167" s="62">
        <f t="shared" si="142"/>
        <v>439.28159165815276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187.13674266165236</v>
      </c>
      <c r="T168" s="62">
        <f t="shared" si="142"/>
        <v>439.28159165815276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187.13674266165236</v>
      </c>
      <c r="T169" s="62">
        <f t="shared" si="142"/>
        <v>439.28159165815276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187.13674266165236</v>
      </c>
      <c r="T170" s="62">
        <f t="shared" si="142"/>
        <v>439.28159165815276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187.13674266165236</v>
      </c>
      <c r="T171" s="62">
        <f t="shared" si="142"/>
        <v>439.28159165815276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187.13674266165236</v>
      </c>
      <c r="T172" s="62">
        <f t="shared" si="142"/>
        <v>439.28159165815276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187.13674266165236</v>
      </c>
      <c r="T173" s="62">
        <f t="shared" si="142"/>
        <v>439.28159165815276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187.13674266165236</v>
      </c>
      <c r="T174" s="62">
        <f t="shared" si="142"/>
        <v>439.28159165815276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187.13674266165236</v>
      </c>
      <c r="T175" s="62">
        <f t="shared" si="142"/>
        <v>439.28159165815276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187.13674266165236</v>
      </c>
      <c r="T176" s="62">
        <f t="shared" si="142"/>
        <v>439.28159165815276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187.13674266165236</v>
      </c>
      <c r="T177" s="62">
        <f t="shared" si="142"/>
        <v>439.28159165815276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187.13674266165236</v>
      </c>
      <c r="T178" s="62">
        <f t="shared" si="142"/>
        <v>439.28159165815276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187.13674266165236</v>
      </c>
      <c r="T179" s="62">
        <f t="shared" si="142"/>
        <v>439.28159165815276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187.13674266165236</v>
      </c>
      <c r="T180" s="62">
        <f t="shared" si="142"/>
        <v>439.28159165815276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187.13674266165236</v>
      </c>
      <c r="T181" s="62">
        <f t="shared" si="142"/>
        <v>439.28159165815276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187.13674266165236</v>
      </c>
      <c r="T182" s="62">
        <f t="shared" si="142"/>
        <v>439.28159165815276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187.13674266165236</v>
      </c>
      <c r="T183" s="62">
        <f t="shared" si="142"/>
        <v>439.28159165815276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187.13674266165236</v>
      </c>
      <c r="T184" s="62">
        <f t="shared" si="142"/>
        <v>439.28159165815276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187.13674266165236</v>
      </c>
      <c r="T185" s="62">
        <f t="shared" si="142"/>
        <v>439.28159165815276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187.13674266165236</v>
      </c>
      <c r="T186" s="62">
        <f t="shared" si="142"/>
        <v>439.28159165815276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187.13674266165236</v>
      </c>
      <c r="T187" s="62">
        <f t="shared" si="142"/>
        <v>439.28159165815276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187.13674266165236</v>
      </c>
      <c r="T188" s="62">
        <f t="shared" si="142"/>
        <v>439.28159165815276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187.13674266165236</v>
      </c>
      <c r="T189" s="62">
        <f t="shared" si="142"/>
        <v>439.28159165815276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187.13674266165236</v>
      </c>
      <c r="T190" s="62">
        <f t="shared" si="142"/>
        <v>439.28159165815276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187.13674266165236</v>
      </c>
      <c r="T191" s="62">
        <f t="shared" si="142"/>
        <v>439.28159165815276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187.13674266165236</v>
      </c>
      <c r="T192" s="62">
        <f t="shared" si="142"/>
        <v>439.28159165815276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187.13674266165236</v>
      </c>
      <c r="T193" s="62">
        <f t="shared" si="142"/>
        <v>439.28159165815276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187.13674266165236</v>
      </c>
      <c r="T194" s="62">
        <f t="shared" si="142"/>
        <v>439.28159165815276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187.13674266165236</v>
      </c>
      <c r="T195" s="62">
        <f t="shared" si="142"/>
        <v>439.28159165815276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187.13674266165236</v>
      </c>
      <c r="T196" s="62">
        <f t="shared" si="142"/>
        <v>439.28159165815276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187.13674266165236</v>
      </c>
      <c r="T197" s="62">
        <f t="shared" ref="T197:T203" si="204">$T$3</f>
        <v>439.28159165815276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187.13674266165236</v>
      </c>
      <c r="T198" s="62">
        <f t="shared" si="204"/>
        <v>439.28159165815276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187.13674266165236</v>
      </c>
      <c r="T199" s="62">
        <f t="shared" si="204"/>
        <v>439.28159165815276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187.13674266165236</v>
      </c>
      <c r="T200" s="62">
        <f t="shared" si="204"/>
        <v>439.28159165815276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187.13674266165236</v>
      </c>
      <c r="T201" s="62">
        <f t="shared" si="204"/>
        <v>439.28159165815276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187.13674266165236</v>
      </c>
      <c r="T202" s="62">
        <f t="shared" si="204"/>
        <v>439.28159165815276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187.13674266165236</v>
      </c>
      <c r="T203" s="62">
        <f t="shared" si="204"/>
        <v>439.28159165815276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Normal="100" workbookViewId="0">
      <selection activeCell="L30" sqref="L3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taeda</v>
      </c>
      <c r="B6" s="155">
        <f>'Données projet'!D9</f>
        <v>4.9400000000000004</v>
      </c>
      <c r="C6" s="156">
        <f ca="1">IF(OR('Données projet'!B9="",'Données projet'!C9="",'Données projet'!C9=0%),0,Calculateur!S3)</f>
        <v>187.13674266165236</v>
      </c>
      <c r="D6" s="156">
        <f>IF(OR('Données projet'!B9="",'Données projet'!C9="",'Données projet'!C9=0%),0,Calculateur!T3)</f>
        <v>439.28159165815276</v>
      </c>
      <c r="E6" s="156">
        <f ca="1">MIN(C6,D6)</f>
        <v>187.13674266165236</v>
      </c>
      <c r="F6" s="156">
        <f ca="1">E6*B6</f>
        <v>924.45550874856269</v>
      </c>
      <c r="G6" s="156">
        <f ca="1">F6*(100%-'Données projet'!$C$24)*(100%-'Données projet'!$C$25)*(100%-'Données projet'!$C$26)*(100%-'Données projet'!$C$27)</f>
        <v>790.4094599800211</v>
      </c>
      <c r="H6" s="157">
        <f>IF(OR('Données projet'!B9="",'Données projet'!C9="",'Données projet'!C9=0%),0,AVERAGE(Calculateur!$AC$3:$AC$33)*B6)</f>
        <v>74.263405117063925</v>
      </c>
      <c r="I6" s="158">
        <f>H6*(100%-'Données projet'!$C$24)*(100%-'Données projet'!$C$25)*(100%-'Données projet'!$C$26)*(100%-'Données projet'!$C$27)</f>
        <v>63.49521137508966</v>
      </c>
      <c r="J6" s="159">
        <f>IF(OR('Données projet'!B9="",'Données projet'!C9="",'Données projet'!C9=0%),0,SUM(Calculateur!$V$3:$V$33)*VLOOKUP('Données projet'!$B$9,Paramètres!$A$1:$I$89,9,0)*B6)</f>
        <v>938.89640000000009</v>
      </c>
      <c r="K6" s="160">
        <f>J6*(100%-'Données projet'!$C$24)*(100%-'Données projet'!$C$25)*(100%-'Données projet'!$C$26)*(100%-'Données projet'!$C$27)</f>
        <v>802.75642200000004</v>
      </c>
      <c r="L6" s="161">
        <f ca="1">G6+I6+K6</f>
        <v>1656.6610933551108</v>
      </c>
      <c r="M6" s="25">
        <f ca="1">L6/B6</f>
        <v>335.35649663058922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924.45550874856269</v>
      </c>
      <c r="G16" s="175">
        <f t="shared" ca="1" si="3"/>
        <v>790.4094599800211</v>
      </c>
      <c r="H16" s="176">
        <f t="shared" si="3"/>
        <v>74.263405117063925</v>
      </c>
      <c r="I16" s="176">
        <f t="shared" si="3"/>
        <v>63.49521137508966</v>
      </c>
      <c r="J16" s="177">
        <f t="shared" si="3"/>
        <v>938.89640000000009</v>
      </c>
      <c r="K16" s="177">
        <f t="shared" si="3"/>
        <v>802.75642200000004</v>
      </c>
      <c r="L16" s="178">
        <f t="shared" ca="1" si="3"/>
        <v>1656.6610933551108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F6" zoomScale="85" zoomScaleNormal="85" workbookViewId="0">
      <selection activeCell="U42" sqref="U4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6403.5443518403508</v>
      </c>
      <c r="U10" s="190">
        <f>'Données projet'!D9</f>
        <v>4.9400000000000004</v>
      </c>
      <c r="V10" s="189">
        <f>U10*T10</f>
        <v>31633.509098091337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1734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1075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860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>
        <v>10</v>
      </c>
      <c r="D23" s="194">
        <f>B23*C23</f>
        <v>340</v>
      </c>
      <c r="E23" s="206"/>
      <c r="F23" s="261"/>
      <c r="H23" s="203">
        <v>3</v>
      </c>
      <c r="I23" s="204">
        <v>215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12312.345911781173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>
        <v>25</v>
      </c>
      <c r="D24" s="194">
        <f>B24*C24</f>
        <v>1075</v>
      </c>
      <c r="E24" s="206"/>
      <c r="F24" s="264"/>
      <c r="H24" s="203">
        <v>5</v>
      </c>
      <c r="I24" s="204">
        <v>215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37664.535249275061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>
        <v>35</v>
      </c>
      <c r="D25" s="194">
        <f>B25*C25</f>
        <v>1960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441</v>
      </c>
      <c r="Q25" s="265"/>
      <c r="R25" s="25"/>
      <c r="S25" s="198" t="s">
        <v>266</v>
      </c>
      <c r="T25" s="336">
        <f ca="1">T23-T24</f>
        <v>-25352.189337493888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>
        <v>60</v>
      </c>
      <c r="D26" s="194">
        <f>B26*C26</f>
        <v>18540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ref="D27:D42" si="2">B27*C27</f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7624.3998480313885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441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422.00956937799049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403.83690849568467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386.44680238821502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369.80555252460778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353.88091150680168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338.64202058067156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324.05934983796317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310.10464099326629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296.75085262513522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283.97210777524907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271.7436438040661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260.04176440580494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248.84379368976548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238.12803223901008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227.87371506125365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218.06097135048205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208.67078598132255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199.6849626615527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191.08608867134231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182.85750112090179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174.98325466115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167.44809058483261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160.23740725821301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153.3372318260412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146.73419313496765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140.41549582293561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134.36889552434027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128.58267514290938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123.04562214632476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117.74700683858832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2024-09-16T14:18:03Z</dcterms:modified>
</cp:coreProperties>
</file>