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88B54B33-D7D0-4FFC-AC10-399484F6FEB4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AN76" i="2" l="1"/>
  <c r="AN182" i="2"/>
  <c r="AN100" i="2"/>
  <c r="AN132" i="2"/>
  <c r="AN55" i="2"/>
  <c r="AN161" i="2"/>
  <c r="AN203" i="2"/>
  <c r="AN32" i="2"/>
  <c r="AN163" i="2"/>
  <c r="AN63" i="2"/>
  <c r="AN167" i="2"/>
  <c r="AN101" i="2"/>
  <c r="AN35" i="2"/>
  <c r="AN112" i="2"/>
  <c r="AN131" i="2"/>
  <c r="AN69" i="2"/>
  <c r="AN85" i="2"/>
  <c r="AN171" i="2"/>
  <c r="AN157" i="2"/>
  <c r="AN9" i="2"/>
  <c r="AN111" i="2"/>
  <c r="AN79" i="2"/>
  <c r="AN145" i="2"/>
  <c r="AN22" i="2"/>
  <c r="AN52" i="2"/>
  <c r="AN197" i="2"/>
  <c r="AN81" i="2"/>
  <c r="AN140" i="2"/>
  <c r="AN134" i="2"/>
  <c r="AN23" i="2"/>
  <c r="AN185" i="2"/>
  <c r="AN165" i="2"/>
  <c r="AN193" i="2"/>
  <c r="AN129" i="2"/>
  <c r="AN114" i="2"/>
  <c r="AN180" i="2"/>
  <c r="AN173" i="2"/>
  <c r="AN138" i="2"/>
  <c r="AN50" i="2"/>
  <c r="AN178" i="2"/>
  <c r="AN149" i="2"/>
  <c r="AN108" i="2"/>
  <c r="AN113" i="2"/>
  <c r="AN192" i="2"/>
  <c r="AN48" i="2"/>
  <c r="AN56" i="2"/>
  <c r="AN89" i="2"/>
  <c r="AN57" i="2"/>
  <c r="AN25" i="2"/>
  <c r="AN152" i="2"/>
  <c r="AN102" i="2"/>
  <c r="AN158" i="2"/>
  <c r="AN183" i="2"/>
  <c r="AN19" i="2"/>
  <c r="AN107" i="2"/>
  <c r="AN170" i="2"/>
  <c r="AN39" i="2"/>
  <c r="AN84" i="2"/>
  <c r="AN187" i="2"/>
  <c r="AN64" i="2"/>
  <c r="AN133" i="2"/>
  <c r="AN148" i="2"/>
  <c r="AN198" i="2"/>
  <c r="AN127" i="2"/>
  <c r="AN40" i="2"/>
  <c r="AN77" i="2"/>
  <c r="AN103" i="2"/>
  <c r="AN95" i="2"/>
  <c r="AN20" i="2"/>
  <c r="AN62" i="2"/>
  <c r="AN141" i="2"/>
  <c r="AN88" i="2"/>
  <c r="AN153" i="2"/>
  <c r="AN42" i="2"/>
  <c r="AN59" i="2"/>
  <c r="AN160" i="2"/>
  <c r="AN96" i="2"/>
  <c r="AN191" i="2"/>
  <c r="AN67" i="2"/>
  <c r="AN30" i="2"/>
  <c r="AN31" i="2"/>
  <c r="AN4" i="2"/>
  <c r="AN190" i="2"/>
  <c r="AN36" i="2"/>
  <c r="AN154" i="2"/>
  <c r="AN195" i="2"/>
  <c r="AN54" i="2"/>
  <c r="AN117" i="2"/>
  <c r="AN146" i="2"/>
  <c r="AN73" i="2"/>
  <c r="AN13" i="2"/>
  <c r="AN186" i="2"/>
  <c r="AN6" i="2"/>
  <c r="AN98" i="2"/>
  <c r="AN24" i="2"/>
  <c r="AN120" i="2"/>
  <c r="AN60" i="2"/>
  <c r="AN71" i="2"/>
  <c r="AN199" i="2"/>
  <c r="AN97" i="2"/>
  <c r="AN172" i="2"/>
  <c r="AN15" i="2"/>
  <c r="AN122" i="2"/>
  <c r="AN86" i="2"/>
  <c r="AN51" i="2"/>
  <c r="AN155" i="2"/>
  <c r="AN123" i="2"/>
  <c r="AN46" i="2"/>
  <c r="AN37" i="2"/>
  <c r="AN99" i="2"/>
  <c r="AN137" i="2"/>
  <c r="AN74" i="2"/>
  <c r="AN47" i="2"/>
  <c r="AN5" i="2"/>
  <c r="AN200" i="2"/>
  <c r="AN21" i="2"/>
  <c r="AN26" i="2"/>
  <c r="AN169" i="2"/>
  <c r="AN44" i="2"/>
  <c r="AN105" i="2"/>
  <c r="AN65" i="2"/>
  <c r="AN41" i="2"/>
  <c r="AN10" i="2"/>
  <c r="AN142" i="2"/>
  <c r="AN43" i="2"/>
  <c r="AN116" i="2"/>
  <c r="AN104" i="2"/>
  <c r="AN144" i="2"/>
  <c r="AN34" i="2"/>
  <c r="AN130" i="2"/>
  <c r="AN109" i="2"/>
  <c r="AN110" i="2"/>
  <c r="AN184" i="2"/>
  <c r="AN189" i="2"/>
  <c r="AN143" i="2"/>
  <c r="AN156" i="2"/>
  <c r="AN8" i="2"/>
  <c r="AN151" i="2"/>
  <c r="AN124" i="2"/>
  <c r="AN17" i="2"/>
  <c r="AN147" i="2"/>
  <c r="AN33" i="2"/>
  <c r="AN93" i="2"/>
  <c r="AN82" i="2"/>
  <c r="AN70" i="2"/>
  <c r="AN126" i="2"/>
  <c r="AN168" i="2"/>
  <c r="AN201" i="2"/>
  <c r="AN75" i="2"/>
  <c r="AN68" i="2"/>
  <c r="AN87" i="2"/>
  <c r="AN196" i="2"/>
  <c r="AN162" i="2"/>
  <c r="AN174" i="2"/>
  <c r="AN29" i="2"/>
  <c r="AN194" i="2"/>
  <c r="AN83" i="2"/>
  <c r="AN166" i="2"/>
  <c r="AN118" i="2"/>
  <c r="AN90" i="2"/>
  <c r="AN121" i="2"/>
  <c r="AN80" i="2"/>
  <c r="AN94" i="2"/>
  <c r="AN176" i="2"/>
  <c r="AN18" i="2"/>
  <c r="AN202" i="2"/>
  <c r="AN119" i="2"/>
  <c r="AN12" i="2"/>
  <c r="AN91" i="2"/>
  <c r="AN128" i="2"/>
  <c r="AN3" i="2"/>
  <c r="C7" i="4" s="1"/>
  <c r="E7" i="4" s="1"/>
  <c r="F7" i="4" s="1"/>
  <c r="G7" i="4" s="1"/>
  <c r="L7" i="4" s="1"/>
  <c r="AN92" i="2"/>
  <c r="AN16" i="2"/>
  <c r="AN135" i="2"/>
  <c r="AN177" i="2"/>
  <c r="AN136" i="2"/>
  <c r="AN179" i="2"/>
  <c r="AN188" i="2"/>
  <c r="AN125" i="2"/>
  <c r="AN38" i="2"/>
  <c r="AN139" i="2"/>
  <c r="AN78" i="2"/>
  <c r="AN7" i="2"/>
  <c r="AN164" i="2"/>
  <c r="AN49" i="2"/>
  <c r="AN175" i="2"/>
  <c r="AN159" i="2"/>
  <c r="AN66" i="2"/>
  <c r="AN61" i="2"/>
  <c r="AN181" i="2"/>
  <c r="AN28" i="2"/>
  <c r="AN115" i="2"/>
  <c r="AN150" i="2"/>
  <c r="AN53" i="2"/>
  <c r="AN58" i="2"/>
  <c r="AN45" i="2"/>
  <c r="AN14" i="2"/>
  <c r="AN27" i="2"/>
  <c r="AN11" i="2"/>
  <c r="AN72" i="2"/>
  <c r="AN106" i="2"/>
  <c r="FE181" i="2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<sst xmlns="http://schemas.openxmlformats.org/spreadsheetml/2006/main" count="1171" uniqueCount="324">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</sst>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Normal="100" workbookViewId="0">
      <selection activeCell="E11" sqref="E11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67" t="s">
        <v>190</v>
      </c>
      <c r="D1" s="267"/>
      <c r="E1" s="267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24.08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0.95673671199011123</v>
      </c>
      <c r="D9" s="33">
        <f t="shared" ref="D9:D18" si="0">C9*$C$5</f>
        <v>23.038220024721877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4.3263288009888753E-2</v>
      </c>
      <c r="D10" s="33">
        <f t="shared" si="0"/>
        <v>1.0417799752781212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24.08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8" t="s">
        <v>186</v>
      </c>
      <c r="D34" s="268"/>
      <c r="E34" s="269" t="s">
        <v>187</v>
      </c>
      <c r="F34" s="270"/>
      <c r="G34" s="270"/>
      <c r="H34" s="271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8" t="s">
        <v>186</v>
      </c>
      <c r="D60" s="268"/>
      <c r="E60" s="269" t="s">
        <v>187</v>
      </c>
      <c r="F60" s="270"/>
      <c r="G60" s="270"/>
      <c r="H60" s="271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8" t="s">
        <v>186</v>
      </c>
      <c r="D86" s="268"/>
      <c r="E86" s="269" t="s">
        <v>187</v>
      </c>
      <c r="F86" s="270"/>
      <c r="G86" s="270"/>
      <c r="H86" s="271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8" t="s">
        <v>186</v>
      </c>
      <c r="D112" s="268"/>
      <c r="E112" s="269" t="s">
        <v>187</v>
      </c>
      <c r="F112" s="270"/>
      <c r="G112" s="270"/>
      <c r="H112" s="271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8" t="s">
        <v>186</v>
      </c>
      <c r="D138" s="268"/>
      <c r="E138" s="269" t="s">
        <v>187</v>
      </c>
      <c r="F138" s="270"/>
      <c r="G138" s="270"/>
      <c r="H138" s="271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8" t="s">
        <v>186</v>
      </c>
      <c r="D164" s="268"/>
      <c r="E164" s="269" t="s">
        <v>187</v>
      </c>
      <c r="F164" s="270"/>
      <c r="G164" s="270"/>
      <c r="H164" s="271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8" t="s">
        <v>186</v>
      </c>
      <c r="D190" s="268"/>
      <c r="E190" s="269" t="s">
        <v>187</v>
      </c>
      <c r="F190" s="270"/>
      <c r="G190" s="270"/>
      <c r="H190" s="271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8" t="s">
        <v>186</v>
      </c>
      <c r="D216" s="268"/>
      <c r="E216" s="269" t="s">
        <v>187</v>
      </c>
      <c r="F216" s="270"/>
      <c r="G216" s="270"/>
      <c r="H216" s="271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8" t="s">
        <v>186</v>
      </c>
      <c r="D242" s="268"/>
      <c r="E242" s="269" t="s">
        <v>187</v>
      </c>
      <c r="F242" s="270"/>
      <c r="G242" s="270"/>
      <c r="H242" s="271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8" t="s">
        <v>186</v>
      </c>
      <c r="D268" s="268"/>
      <c r="E268" s="269" t="s">
        <v>187</v>
      </c>
      <c r="F268" s="270"/>
      <c r="G268" s="270"/>
      <c r="H268" s="271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3"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23.038220024721877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3418.7863557464816</v>
      </c>
      <c r="G6" s="145">
        <f ca="1">F6*(100%-'Données projet'!$C$24)*(100%-'Données projet'!$C$25)*(100%-'Données projet'!$C$26)*(100%-'Données projet'!$C$27)</f>
        <v>2092.2972497168466</v>
      </c>
      <c r="H6" s="146">
        <f>IF(OR('Données projet'!B9="",'Données projet'!C9="",'Données projet'!C9=0%),0,AVERAGE(Calculateur!$AC$3:$AC$33)*B6)</f>
        <v>397.79477287927614</v>
      </c>
      <c r="I6" s="147">
        <f>H6*(100%-'Données projet'!$C$24)*(100%-'Données projet'!$C$25)*(100%-'Données projet'!$C$26)*(100%-'Données projet'!$C$27)</f>
        <v>243.45040100211702</v>
      </c>
      <c r="J6" s="148">
        <f>IF(OR('Données projet'!B9="",'Données projet'!C9="",'Données projet'!C9=0%),0,SUM(Calculateur!$V$3:$V$33)*VLOOKUP('Données projet'!$B$9,Paramètres!$A$1:$I$89,9,0)*B6)</f>
        <v>6007.9070180469707</v>
      </c>
      <c r="K6" s="149">
        <f>J6*(100%-'Données projet'!$C$24)*(100%-'Données projet'!$C$25)*(100%-'Données projet'!$C$26)*(100%-'Données projet'!$C$27)</f>
        <v>3676.839095044746</v>
      </c>
      <c r="L6" s="150">
        <f ca="1">G6+I6+K6</f>
        <v>6012.5867457637096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1.0417799752781212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147.1930147876667</v>
      </c>
      <c r="G7" s="145">
        <f ca="1">F7*(100%-'Données projet'!$C$24)*(100%-'Données projet'!$C$25)*(100%-'Données projet'!$C$26)*(100%-'Données projet'!$C$27)</f>
        <v>90.082125050052028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90.082125050052028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3565.9793705341481</v>
      </c>
      <c r="G16" s="164">
        <f t="shared" ca="1" si="3"/>
        <v>2182.3793747668988</v>
      </c>
      <c r="H16" s="165">
        <f t="shared" si="3"/>
        <v>397.79477287927614</v>
      </c>
      <c r="I16" s="165">
        <f t="shared" si="3"/>
        <v>243.45040100211702</v>
      </c>
      <c r="J16" s="166">
        <f t="shared" si="3"/>
        <v>6007.9070180469707</v>
      </c>
      <c r="K16" s="166">
        <f t="shared" si="3"/>
        <v>3676.839095044746</v>
      </c>
      <c r="L16" s="167">
        <f t="shared" ca="1" si="3"/>
        <v>6102.6688708137617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7" t="s">
        <v>315</v>
      </c>
      <c r="I4" s="267"/>
      <c r="K4" s="309" t="s">
        <v>253</v>
      </c>
      <c r="L4" s="310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1" t="s">
        <v>310</v>
      </c>
      <c r="S7" s="302"/>
      <c r="T7" s="302"/>
      <c r="U7" s="302"/>
      <c r="V7" s="303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23.038220024721877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1.0417799752781212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312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12"/>
      <c r="H16" s="188"/>
      <c r="I16" s="189"/>
      <c r="J16" s="200"/>
      <c r="K16" s="206"/>
      <c r="L16" s="309" t="s">
        <v>254</v>
      </c>
      <c r="M16" s="310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312"/>
      <c r="J17" s="200"/>
      <c r="K17" s="206"/>
      <c r="L17" s="269" t="s">
        <v>289</v>
      </c>
      <c r="M17" s="271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12"/>
      <c r="J18" s="200"/>
      <c r="K18" s="206"/>
      <c r="L18" s="269" t="s">
        <v>255</v>
      </c>
      <c r="M18" s="271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12"/>
      <c r="H19" s="210" t="s">
        <v>178</v>
      </c>
      <c r="I19" s="210" t="s">
        <v>287</v>
      </c>
      <c r="J19" s="91"/>
      <c r="K19" s="171"/>
      <c r="L19" s="309" t="s">
        <v>288</v>
      </c>
      <c r="M19" s="310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12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311" t="s">
        <v>260</v>
      </c>
      <c r="M23" s="311"/>
      <c r="N23" s="311"/>
      <c r="O23" s="23"/>
      <c r="P23" s="23"/>
      <c r="Q23" s="232"/>
      <c r="R23" s="23"/>
      <c r="S23" s="36" t="s">
        <v>264</v>
      </c>
      <c r="T23" s="306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6"/>
      <c r="V23" s="30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07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7"/>
      <c r="V24" s="307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08">
        <f ca="1">T23-T24</f>
        <v>0</v>
      </c>
      <c r="U25" s="308"/>
      <c r="V25" s="308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5" t="s">
        <v>258</v>
      </c>
      <c r="M26" s="296"/>
      <c r="N26" s="296"/>
      <c r="O26" s="296"/>
      <c r="P26" s="297"/>
      <c r="Q26" s="232"/>
      <c r="R26" s="23"/>
      <c r="S26" s="184" t="s">
        <v>265</v>
      </c>
      <c r="T26" s="305" t="str">
        <f ca="1">IF(T25&lt;0,"Votre projet est additionnel","Votre projet n'est pas additionnel")</f>
        <v>Votre projet n'est pas additionnel</v>
      </c>
      <c r="U26" s="305"/>
      <c r="V26" s="305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298"/>
      <c r="M27" s="299"/>
      <c r="N27" s="299"/>
      <c r="O27" s="299"/>
      <c r="P27" s="300"/>
      <c r="Q27" s="232"/>
      <c r="R27" s="23"/>
      <c r="S27" s="304" t="s">
        <v>267</v>
      </c>
      <c r="T27" s="304"/>
      <c r="U27" s="304"/>
      <c r="V27" s="30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2024-07-08T09:24:14Z</dcterms:modified>
</cp:coreProperties>
</file>