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48-R-PLANFOR-NAQ(40)-COURREGES-IndivPascalin-Maurrin&amp;PujoLePlanPascalin-4,1ha/"/>
    </mc:Choice>
  </mc:AlternateContent>
  <xr:revisionPtr revIDLastSave="0" documentId="13_ncr:1_{CD3A20F1-24B0-FD40-85C1-46FE7889E507}" xr6:coauthVersionLast="47" xr6:coauthVersionMax="47" xr10:uidLastSave="{00000000-0000-0000-0000-000000000000}"/>
  <bookViews>
    <workbookView xWindow="2680" yWindow="2680" windowWidth="21600" windowHeight="11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<sst xmlns="http://schemas.openxmlformats.org/spreadsheetml/2006/main" count="1169" uniqueCount="324">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</sst>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2" zoomScale="80" zoomScaleNormal="80" workbookViewId="0">
      <selection activeCell="E41" sqref="E4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4.0999999999999996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4.0999999999999996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4.0999999999999996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0.2</v>
      </c>
      <c r="F38" s="51">
        <v>0.45</v>
      </c>
      <c r="G38" s="51">
        <v>0.35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6.498510452550109</v>
      </c>
      <c r="AA22" s="21">
        <f>EXP(-LN(2)/25)*AA21+(1-EXP(-LN(2)/25))/(LN(2)/25)*Calculateur!V22*Calculateur!X22*VLOOKUP('Données projet'!$B$9,Paramètres!$A$1:$I$89,3,0)*0.475*44/12</f>
        <v>14.371319502156435</v>
      </c>
      <c r="AB22" s="21">
        <f>EXP(-LN(2)/2)*AB21+(1-EXP(-LN(2)/2))/(LN(2)/2)*V22*Y22*VLOOKUP('Données projet'!$B$9,Paramètres!$A$1:$I$89,3,0)*0.475*44/12</f>
        <v>15.653369843029614</v>
      </c>
      <c r="AC22" s="22">
        <f t="shared" si="3"/>
        <v>36.523199797736162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6.3710786262755947</v>
      </c>
      <c r="AA23" s="21">
        <f>EXP(-LN(2)/25)*AA22+(1-EXP(-LN(2)/25))/(LN(2)/25)*Calculateur!V23*Calculateur!X23*VLOOKUP('Données projet'!$B$9,Paramètres!$A$1:$I$89,3,0)*0.475*44/12</f>
        <v>13.978335014615121</v>
      </c>
      <c r="AB23" s="21">
        <f>EXP(-LN(2)/2)*AB22+(1-EXP(-LN(2)/2))/(LN(2)/2)*V23*Y23*VLOOKUP('Données projet'!$B$9,Paramètres!$A$1:$I$89,3,0)*0.475*44/12</f>
        <v>11.068603964427243</v>
      </c>
      <c r="AC23" s="22">
        <f t="shared" si="3"/>
        <v>31.41801760531796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6.2461456603885841</v>
      </c>
      <c r="AA24" s="21">
        <f>EXP(-LN(2)/25)*AA23+(1-EXP(-LN(2)/25))/(LN(2)/25)*Calculateur!V24*Calculateur!X24*VLOOKUP('Données projet'!$B$9,Paramètres!$A$1:$I$89,3,0)*0.475*44/12</f>
        <v>13.59609670855178</v>
      </c>
      <c r="AB24" s="21">
        <f>EXP(-LN(2)/2)*AB23+(1-EXP(-LN(2)/2))/(LN(2)/2)*V24*Y24*VLOOKUP('Données projet'!$B$9,Paramètres!$A$1:$I$89,3,0)*0.475*44/12</f>
        <v>7.8266849215148078</v>
      </c>
      <c r="AC24" s="22">
        <f t="shared" si="3"/>
        <v>27.668927290455173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6.123662553761033</v>
      </c>
      <c r="AA25" s="21">
        <f>EXP(-LN(2)/25)*AA24+(1-EXP(-LN(2)/25))/(LN(2)/25)*Calculateur!V25*Calculateur!X25*VLOOKUP('Données projet'!$B$9,Paramètres!$A$1:$I$89,3,0)*0.475*44/12</f>
        <v>13.22431072906878</v>
      </c>
      <c r="AB25" s="21">
        <f>EXP(-LN(2)/2)*AB24+(1-EXP(-LN(2)/2))/(LN(2)/2)*V25*Y25*VLOOKUP('Données projet'!$B$9,Paramètres!$A$1:$I$89,3,0)*0.475*44/12</f>
        <v>5.5343019822136226</v>
      </c>
      <c r="AC25" s="22">
        <f t="shared" si="3"/>
        <v>24.882275265043436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6.0035812661471297</v>
      </c>
      <c r="AA26" s="21">
        <f>EXP(-LN(2)/25)*AA25+(1-EXP(-LN(2)/25))/(LN(2)/25)*Calculateur!V26*Calculateur!X26*VLOOKUP('Données projet'!$B$9,Paramètres!$A$1:$I$89,3,0)*0.475*44/12</f>
        <v>12.862691256746118</v>
      </c>
      <c r="AB26" s="21">
        <f>EXP(-LN(2)/2)*AB25+(1-EXP(-LN(2)/2))/(LN(2)/2)*V26*Y26*VLOOKUP('Données projet'!$B$9,Paramètres!$A$1:$I$89,3,0)*0.475*44/12</f>
        <v>3.9133424607574043</v>
      </c>
      <c r="AC26" s="22">
        <f t="shared" si="3"/>
        <v>22.779614983650653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5.8858546993409817</v>
      </c>
      <c r="AA27" s="21">
        <f>EXP(-LN(2)/25)*AA26+(1-EXP(-LN(2)/25))/(LN(2)/25)*Calculateur!V27*Calculateur!X27*VLOOKUP('Données projet'!$B$9,Paramètres!$A$1:$I$89,3,0)*0.475*44/12</f>
        <v>12.51096028791086</v>
      </c>
      <c r="AB27" s="21">
        <f>EXP(-LN(2)/2)*AB26+(1-EXP(-LN(2)/2))/(LN(2)/2)*V27*Y27*VLOOKUP('Données projet'!$B$9,Paramètres!$A$1:$I$89,3,0)*0.475*44/12</f>
        <v>2.7671509911068117</v>
      </c>
      <c r="AC27" s="22">
        <f t="shared" si="3"/>
        <v>21.163965978358654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14.475000299778685</v>
      </c>
      <c r="AA28" s="21">
        <f>EXP(-LN(2)/25)*AA27+(1-EXP(-LN(2)/25))/(LN(2)/25)*Calculateur!V28*Calculateur!X28*VLOOKUP('Données projet'!$B$9,Paramètres!$A$1:$I$89,3,0)*0.475*44/12</f>
        <v>19.538594292705099</v>
      </c>
      <c r="AB28" s="21">
        <f>EXP(-LN(2)/2)*AB27+(1-EXP(-LN(2)/2))/(LN(2)/2)*V28*Y28*VLOOKUP('Données projet'!$B$9,Paramètres!$A$1:$I$89,3,0)*0.475*44/12</f>
        <v>12.688037786058237</v>
      </c>
      <c r="AC28" s="22">
        <f t="shared" si="3"/>
        <v>46.701632378542023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14.191154372778428</v>
      </c>
      <c r="AA29" s="21">
        <f>EXP(-LN(2)/25)*AA28+(1-EXP(-LN(2)/25))/(LN(2)/25)*Calculateur!V29*Calculateur!X29*VLOOKUP('Données projet'!$B$9,Paramètres!$A$1:$I$89,3,0)*0.475*44/12</f>
        <v>19.00431040428106</v>
      </c>
      <c r="AB29" s="21">
        <f>EXP(-LN(2)/2)*AB28+(1-EXP(-LN(2)/2))/(LN(2)/2)*V29*Y29*VLOOKUP('Données projet'!$B$9,Paramètres!$A$1:$I$89,3,0)*0.475*44/12</f>
        <v>8.9717975584729288</v>
      </c>
      <c r="AC29" s="22">
        <f t="shared" si="3"/>
        <v>42.167262335532413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13.912874491277726</v>
      </c>
      <c r="AA30" s="21">
        <f>EXP(-LN(2)/25)*AA29+(1-EXP(-LN(2)/25))/(LN(2)/25)*Calculateur!V30*Calculateur!X30*VLOOKUP('Données projet'!$B$9,Paramètres!$A$1:$I$89,3,0)*0.475*44/12</f>
        <v>18.484636536882746</v>
      </c>
      <c r="AB30" s="21">
        <f>EXP(-LN(2)/2)*AB29+(1-EXP(-LN(2)/2))/(LN(2)/2)*V30*Y30*VLOOKUP('Données projet'!$B$9,Paramètres!$A$1:$I$89,3,0)*0.475*44/12</f>
        <v>6.3440188930291193</v>
      </c>
      <c r="AC30" s="22">
        <f t="shared" si="3"/>
        <v>38.741529921189596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13.640051508519285</v>
      </c>
      <c r="AA31" s="21">
        <f>EXP(-LN(2)/25)*AA30+(1-EXP(-LN(2)/25))/(LN(2)/25)*Calculateur!V31*Calculateur!X31*VLOOKUP('Données projet'!$B$9,Paramètres!$A$1:$I$89,3,0)*0.475*44/12</f>
        <v>17.979173178716898</v>
      </c>
      <c r="AB31" s="21">
        <f>EXP(-LN(2)/2)*AB30+(1-EXP(-LN(2)/2))/(LN(2)/2)*V31*Y31*VLOOKUP('Données projet'!$B$9,Paramètres!$A$1:$I$89,3,0)*0.475*44/12</f>
        <v>4.4858987792364653</v>
      </c>
      <c r="AC31" s="22">
        <f t="shared" si="3"/>
        <v>36.105123466472648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13.37257841804715</v>
      </c>
      <c r="AA32" s="21">
        <f>EXP(-LN(2)/25)*AA31+(1-EXP(-LN(2)/25))/(LN(2)/25)*Calculateur!V32*Calculateur!X32*VLOOKUP('Données projet'!$B$9,Paramètres!$A$1:$I$89,3,0)*0.475*44/12</f>
        <v>17.487531742661261</v>
      </c>
      <c r="AB32" s="21">
        <f>EXP(-LN(2)/2)*AB31+(1-EXP(-LN(2)/2))/(LN(2)/2)*V32*Y32*VLOOKUP('Données projet'!$B$9,Paramètres!$A$1:$I$89,3,0)*0.475*44/12</f>
        <v>3.1720094465145601</v>
      </c>
      <c r="AC32" s="22">
        <f t="shared" si="3"/>
        <v>34.032119607222967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13.110350311736696</v>
      </c>
      <c r="AA33" s="21">
        <f>EXP(-LN(2)/25)*AA32+(1-EXP(-LN(2)/25))/(LN(2)/25)*Calculateur!V33*Calculateur!X33*VLOOKUP('Données projet'!$B$9,Paramètres!$A$1:$I$89,3,0)*0.475*44/12</f>
        <v>17.009334267528864</v>
      </c>
      <c r="AB33" s="21">
        <f>EXP(-LN(2)/2)*AB32+(1-EXP(-LN(2)/2))/(LN(2)/2)*V33*Y33*VLOOKUP('Données projet'!$B$9,Paramètres!$A$1:$I$89,3,0)*0.475*44/12</f>
        <v>2.2429493896182331</v>
      </c>
      <c r="AC33" s="22">
        <f t="shared" si="3"/>
        <v>32.362633968883792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12.853264338647637</v>
      </c>
      <c r="AA34" s="21">
        <f>EXP(-LN(2)/25)*AA33+(1-EXP(-LN(2)/25))/(LN(2)/25)*Calculateur!V34*Calculateur!X34*VLOOKUP('Données projet'!$B$9,Paramètres!$A$1:$I$89,3,0)*0.475*44/12</f>
        <v>16.544213127501273</v>
      </c>
      <c r="AB34" s="21">
        <f>EXP(-LN(2)/2)*AB33+(1-EXP(-LN(2)/2))/(LN(2)/2)*V34*Y34*VLOOKUP('Données projet'!$B$9,Paramètres!$A$1:$I$89,3,0)*0.475*44/12</f>
        <v>1.5860047232572805</v>
      </c>
      <c r="AC34" s="22">
        <f t="shared" si="3"/>
        <v>30.983482189406189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28.969397615533889</v>
      </c>
      <c r="AA35" s="21">
        <f>EXP(-LN(2)/25)*AA34+(1-EXP(-LN(2)/25))/(LN(2)/25)*Calculateur!V35*Calculateur!X35*VLOOKUP('Données projet'!$B$9,Paramètres!$A$1:$I$89,3,0)*0.475*44/12</f>
        <v>22.069845155254736</v>
      </c>
      <c r="AB35" s="21">
        <f>EXP(-LN(2)/2)*AB34+(1-EXP(-LN(2)/2))/(LN(2)/2)*V35*Y35*VLOOKUP('Données projet'!$B$9,Paramètres!$A$1:$I$89,3,0)*0.475*44/12</f>
        <v>10.43504638073844</v>
      </c>
      <c r="AC35" s="22">
        <f t="shared" si="3"/>
        <v>61.474289151527067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28.401325397881088</v>
      </c>
      <c r="AA36" s="21">
        <f>EXP(-LN(2)/25)*AA35+(1-EXP(-LN(2)/25))/(LN(2)/25)*Calculateur!V36*Calculateur!X36*VLOOKUP('Données projet'!$B$9,Paramètres!$A$1:$I$89,3,0)*0.475*44/12</f>
        <v>21.46634407888158</v>
      </c>
      <c r="AB36" s="21">
        <f>EXP(-LN(2)/2)*AB35+(1-EXP(-LN(2)/2))/(LN(2)/2)*V36*Y36*VLOOKUP('Données projet'!$B$9,Paramètres!$A$1:$I$89,3,0)*0.475*44/12</f>
        <v>7.3786920578162913</v>
      </c>
      <c r="AC36" s="22">
        <f t="shared" si="3"/>
        <v>57.246361534578966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27.844392729926618</v>
      </c>
      <c r="AA37" s="21">
        <f>EXP(-LN(2)/25)*AA36+(1-EXP(-LN(2)/25))/(LN(2)/25)*Calculateur!V37*Calculateur!X37*VLOOKUP('Données projet'!$B$9,Paramètres!$A$1:$I$89,3,0)*0.475*44/12</f>
        <v>20.879345771178588</v>
      </c>
      <c r="AB37" s="21">
        <f>EXP(-LN(2)/2)*AB36+(1-EXP(-LN(2)/2))/(LN(2)/2)*V37*Y37*VLOOKUP('Données projet'!$B$9,Paramètres!$A$1:$I$89,3,0)*0.475*44/12</f>
        <v>5.2175231903692207</v>
      </c>
      <c r="AC37" s="22">
        <f t="shared" si="3"/>
        <v>53.941261691474423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27.29838117189535</v>
      </c>
      <c r="AA38" s="21">
        <f>EXP(-LN(2)/25)*AA37+(1-EXP(-LN(2)/25))/(LN(2)/25)*Calculateur!V38*Calculateur!X38*VLOOKUP('Données projet'!$B$9,Paramètres!$A$1:$I$89,3,0)*0.475*44/12</f>
        <v>20.308398963068637</v>
      </c>
      <c r="AB38" s="21">
        <f>EXP(-LN(2)/2)*AB37+(1-EXP(-LN(2)/2))/(LN(2)/2)*V38*Y38*VLOOKUP('Données projet'!$B$9,Paramètres!$A$1:$I$89,3,0)*0.475*44/12</f>
        <v>3.6893460289081461</v>
      </c>
      <c r="AC38" s="22">
        <f t="shared" si="3"/>
        <v>51.296126163872131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26.763076567482909</v>
      </c>
      <c r="AA39" s="21">
        <f>EXP(-LN(2)/25)*AA38+(1-EXP(-LN(2)/25))/(LN(2)/25)*Calculateur!V39*Calculateur!X39*VLOOKUP('Données projet'!$B$9,Paramètres!$A$1:$I$89,3,0)*0.475*44/12</f>
        <v>19.753064725451239</v>
      </c>
      <c r="AB39" s="21">
        <f>EXP(-LN(2)/2)*AB38+(1-EXP(-LN(2)/2))/(LN(2)/2)*V39*Y39*VLOOKUP('Données projet'!$B$9,Paramètres!$A$1:$I$89,3,0)*0.475*44/12</f>
        <v>2.6087615951846108</v>
      </c>
      <c r="AC39" s="22">
        <f t="shared" si="3"/>
        <v>49.124902888118761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26.238268959859425</v>
      </c>
      <c r="AA40" s="21">
        <f>EXP(-LN(2)/25)*AA39+(1-EXP(-LN(2)/25))/(LN(2)/25)*Calculateur!V40*Calculateur!X40*VLOOKUP('Données projet'!$B$9,Paramètres!$A$1:$I$89,3,0)*0.475*44/12</f>
        <v>19.212916131765247</v>
      </c>
      <c r="AB40" s="21">
        <f>EXP(-LN(2)/2)*AB39+(1-EXP(-LN(2)/2))/(LN(2)/2)*V40*Y40*VLOOKUP('Données projet'!$B$9,Paramètres!$A$1:$I$89,3,0)*0.475*44/12</f>
        <v>1.8446730144540735</v>
      </c>
      <c r="AC40" s="22">
        <f t="shared" si="3"/>
        <v>47.295858106078747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25.723752509320406</v>
      </c>
      <c r="AA41" s="21">
        <f>EXP(-LN(2)/25)*AA40+(1-EXP(-LN(2)/25))/(LN(2)/25)*Calculateur!V41*Calculateur!X41*VLOOKUP('Données projet'!$B$9,Paramètres!$A$1:$I$89,3,0)*0.475*44/12</f>
        <v>18.687537929778777</v>
      </c>
      <c r="AB41" s="21">
        <f>EXP(-LN(2)/2)*AB40+(1-EXP(-LN(2)/2))/(LN(2)/2)*V41*Y41*VLOOKUP('Données projet'!$B$9,Paramètres!$A$1:$I$89,3,0)*0.475*44/12</f>
        <v>1.3043807975923056</v>
      </c>
      <c r="AC41" s="22">
        <f t="shared" si="3"/>
        <v>45.715671236691492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25.219325412552411</v>
      </c>
      <c r="AA42" s="21">
        <f>EXP(-LN(2)/25)*AA41+(1-EXP(-LN(2)/25))/(LN(2)/25)*Calculateur!V42*Calculateur!X42*VLOOKUP('Données projet'!$B$9,Paramètres!$A$1:$I$89,3,0)*0.475*44/12</f>
        <v>18.176526222354067</v>
      </c>
      <c r="AB42" s="21">
        <f>EXP(-LN(2)/2)*AB41+(1-EXP(-LN(2)/2))/(LN(2)/2)*V42*Y42*VLOOKUP('Données projet'!$B$9,Paramètres!$A$1:$I$89,3,0)*0.475*44/12</f>
        <v>0.92233650722703686</v>
      </c>
      <c r="AC42" s="22">
        <f t="shared" si="3"/>
        <v>44.318188142133515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24.724789823481888</v>
      </c>
      <c r="AA43" s="21">
        <f>EXP(-LN(2)/25)*AA42+(1-EXP(-LN(2)/25))/(LN(2)/25)*Calculateur!V43*Calculateur!X43*VLOOKUP('Données projet'!$B$9,Paramètres!$A$1:$I$89,3,0)*0.475*44/12</f>
        <v>17.679488156941822</v>
      </c>
      <c r="AB43" s="21">
        <f>EXP(-LN(2)/2)*AB42+(1-EXP(-LN(2)/2))/(LN(2)/2)*V43*Y43*VLOOKUP('Données projet'!$B$9,Paramètres!$A$1:$I$89,3,0)*0.475*44/12</f>
        <v>0.65219039879615293</v>
      </c>
      <c r="AC43" s="22">
        <f t="shared" si="3"/>
        <v>43.056468379219865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24.239951775676111</v>
      </c>
      <c r="AA44" s="21">
        <f>EXP(-LN(2)/25)*AA43+(1-EXP(-LN(2)/25))/(LN(2)/25)*Calculateur!V44*Calculateur!X44*VLOOKUP('Données projet'!$B$9,Paramètres!$A$1:$I$89,3,0)*0.475*44/12</f>
        <v>17.196041623566373</v>
      </c>
      <c r="AB44" s="21">
        <f>EXP(-LN(2)/2)*AB43+(1-EXP(-LN(2)/2))/(LN(2)/2)*V44*Y44*VLOOKUP('Données projet'!$B$9,Paramètres!$A$1:$I$89,3,0)*0.475*44/12</f>
        <v>0.46116825361351849</v>
      </c>
      <c r="AC44" s="22">
        <f t="shared" si="3"/>
        <v>41.897161652856006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23.764621106265796</v>
      </c>
      <c r="AA45" s="21">
        <f>EXP(-LN(2)/25)*AA44+(1-EXP(-LN(2)/25))/(LN(2)/25)*Calculateur!V45*Calculateur!X45*VLOOKUP('Données projet'!$B$9,Paramètres!$A$1:$I$89,3,0)*0.475*44/12</f>
        <v>16.725814961069425</v>
      </c>
      <c r="AB45" s="21">
        <f>EXP(-LN(2)/2)*AB44+(1-EXP(-LN(2)/2))/(LN(2)/2)*V45*Y45*VLOOKUP('Données projet'!$B$9,Paramètres!$A$1:$I$89,3,0)*0.475*44/12</f>
        <v>0.32609519939807652</v>
      </c>
      <c r="AC45" s="22">
        <f t="shared" si="3"/>
        <v>40.8165312667333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23.298611381359539</v>
      </c>
      <c r="AA46" s="21">
        <f>EXP(-LN(2)/25)*AA45+(1-EXP(-LN(2)/25))/(LN(2)/25)*Calculateur!V46*Calculateur!X46*VLOOKUP('Données projet'!$B$9,Paramètres!$A$1:$I$89,3,0)*0.475*44/12</f>
        <v>16.268446671386599</v>
      </c>
      <c r="AB46" s="21">
        <f>EXP(-LN(2)/2)*AB45+(1-EXP(-LN(2)/2))/(LN(2)/2)*V46*Y46*VLOOKUP('Données projet'!$B$9,Paramètres!$A$1:$I$89,3,0)*0.475*44/12</f>
        <v>0.2305841268067593</v>
      </c>
      <c r="AC46" s="22">
        <f t="shared" si="3"/>
        <v>39.797642179552895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22.841739822920825</v>
      </c>
      <c r="AA47" s="21">
        <f>EXP(-LN(2)/25)*AA46+(1-EXP(-LN(2)/25))/(LN(2)/25)*Calculateur!V47*Calculateur!X47*VLOOKUP('Données projet'!$B$9,Paramètres!$A$1:$I$89,3,0)*0.475*44/12</f>
        <v>15.823585141637103</v>
      </c>
      <c r="AB47" s="21">
        <f>EXP(-LN(2)/2)*AB46+(1-EXP(-LN(2)/2))/(LN(2)/2)*V47*Y47*VLOOKUP('Données projet'!$B$9,Paramètres!$A$1:$I$89,3,0)*0.475*44/12</f>
        <v>0.16304759969903829</v>
      </c>
      <c r="AC47" s="22">
        <f t="shared" si="3"/>
        <v>38.828372564256966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166.29614229690281</v>
      </c>
      <c r="AA48" s="21">
        <f>EXP(-LN(2)/25)*AA47+(1-EXP(-LN(2)/25))/(LN(2)/25)*Calculateur!V48*Calculateur!X48*VLOOKUP('Données projet'!$B$9,Paramètres!$A$1:$I$89,3,0)*0.475*44/12</f>
        <v>35.099549435786344</v>
      </c>
      <c r="AB48" s="21">
        <f>EXP(-LN(2)/2)*AB47+(1-EXP(-LN(2)/2))/(LN(2)/2)*V48*Y48*VLOOKUP('Données projet'!$B$9,Paramètres!$A$1:$I$89,3,0)*0.475*44/12</f>
        <v>30.820707117204257</v>
      </c>
      <c r="AC48" s="22">
        <f t="shared" si="3"/>
        <v>232.21639884989341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163.03517637709191</v>
      </c>
      <c r="AA49" s="21">
        <f>EXP(-LN(2)/25)*AA48+(1-EXP(-LN(2)/25))/(LN(2)/25)*Calculateur!V49*Calculateur!X49*VLOOKUP('Données projet'!$B$9,Paramètres!$A$1:$I$89,3,0)*0.475*44/12</f>
        <v>34.13975041065968</v>
      </c>
      <c r="AB49" s="21">
        <f>EXP(-LN(2)/2)*AB48+(1-EXP(-LN(2)/2))/(LN(2)/2)*V49*Y49*VLOOKUP('Données projet'!$B$9,Paramètres!$A$1:$I$89,3,0)*0.475*44/12</f>
        <v>21.79353100353962</v>
      </c>
      <c r="AC49" s="22">
        <f t="shared" si="3"/>
        <v>218.9684577912912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159.83815600997568</v>
      </c>
      <c r="AA50" s="21">
        <f>EXP(-LN(2)/25)*AA49+(1-EXP(-LN(2)/25))/(LN(2)/25)*Calculateur!V50*Calculateur!X50*VLOOKUP('Données projet'!$B$9,Paramètres!$A$1:$I$89,3,0)*0.475*44/12</f>
        <v>33.206197140348742</v>
      </c>
      <c r="AB50" s="21">
        <f>EXP(-LN(2)/2)*AB49+(1-EXP(-LN(2)/2))/(LN(2)/2)*V50*Y50*VLOOKUP('Données projet'!$B$9,Paramètres!$A$1:$I$89,3,0)*0.475*44/12</f>
        <v>15.410353558602131</v>
      </c>
      <c r="AC50" s="22">
        <f t="shared" si="3"/>
        <v>208.45470670892655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156.70382726226873</v>
      </c>
      <c r="AA51" s="21">
        <f>EXP(-LN(2)/25)*AA50+(1-EXP(-LN(2)/25))/(LN(2)/25)*Calculateur!V51*Calculateur!X51*VLOOKUP('Données projet'!$B$9,Paramètres!$A$1:$I$89,3,0)*0.475*44/12</f>
        <v>32.298171933307891</v>
      </c>
      <c r="AB51" s="21">
        <f>EXP(-LN(2)/2)*AB50+(1-EXP(-LN(2)/2))/(LN(2)/2)*V51*Y51*VLOOKUP('Données projet'!$B$9,Paramètres!$A$1:$I$89,3,0)*0.475*44/12</f>
        <v>10.896765501769812</v>
      </c>
      <c r="AC51" s="22">
        <f t="shared" si="3"/>
        <v>199.89876469734642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153.63096078955255</v>
      </c>
      <c r="AA52" s="21">
        <f>EXP(-LN(2)/25)*AA51+(1-EXP(-LN(2)/25))/(LN(2)/25)*Calculateur!V52*Calculateur!X52*VLOOKUP('Données projet'!$B$9,Paramètres!$A$1:$I$89,3,0)*0.475*44/12</f>
        <v>31.414976723304544</v>
      </c>
      <c r="AB52" s="21">
        <f>EXP(-LN(2)/2)*AB51+(1-EXP(-LN(2)/2))/(LN(2)/2)*V52*Y52*VLOOKUP('Données projet'!$B$9,Paramètres!$A$1:$I$89,3,0)*0.475*44/12</f>
        <v>7.7051767793010661</v>
      </c>
      <c r="AC52" s="22">
        <f t="shared" si="3"/>
        <v>192.75111429215815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150.61835135410283</v>
      </c>
      <c r="AA53" s="21">
        <f>EXP(-LN(2)/25)*AA52+(1-EXP(-LN(2)/25))/(LN(2)/25)*Calculateur!V53*Calculateur!X53*VLOOKUP('Données projet'!$B$9,Paramètres!$A$1:$I$89,3,0)*0.475*44/12</f>
        <v>30.555932532763954</v>
      </c>
      <c r="AB53" s="21">
        <f>EXP(-LN(2)/2)*AB52+(1-EXP(-LN(2)/2))/(LN(2)/2)*V53*Y53*VLOOKUP('Données projet'!$B$9,Paramètres!$A$1:$I$89,3,0)*0.475*44/12</f>
        <v>5.4483827508849068</v>
      </c>
      <c r="AC53" s="22">
        <f t="shared" si="3"/>
        <v>186.62266663775171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147.66481735217198</v>
      </c>
      <c r="AA54" s="21">
        <f>EXP(-LN(2)/25)*AA53+(1-EXP(-LN(2)/25))/(LN(2)/25)*Calculateur!V54*Calculateur!X54*VLOOKUP('Données projet'!$B$9,Paramètres!$A$1:$I$89,3,0)*0.475*44/12</f>
        <v>29.72037895078887</v>
      </c>
      <c r="AB54" s="21">
        <f>EXP(-LN(2)/2)*AB53+(1-EXP(-LN(2)/2))/(LN(2)/2)*V54*Y54*VLOOKUP('Données projet'!$B$9,Paramètres!$A$1:$I$89,3,0)*0.475*44/12</f>
        <v>3.852588389650534</v>
      </c>
      <c r="AC54" s="22">
        <f t="shared" si="3"/>
        <v>181.23778469261137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144.76920035054113</v>
      </c>
      <c r="AA55" s="21">
        <f>EXP(-LN(2)/25)*AA54+(1-EXP(-LN(2)/25))/(LN(2)/25)*Calculateur!V55*Calculateur!X55*VLOOKUP('Données projet'!$B$9,Paramètres!$A$1:$I$89,3,0)*0.475*44/12</f>
        <v>28.907673625452745</v>
      </c>
      <c r="AB55" s="21">
        <f>EXP(-LN(2)/2)*AB54+(1-EXP(-LN(2)/2))/(LN(2)/2)*V55*Y55*VLOOKUP('Données projet'!$B$9,Paramètres!$A$1:$I$89,3,0)*0.475*44/12</f>
        <v>2.7241913754424538</v>
      </c>
      <c r="AC55" s="22">
        <f t="shared" si="3"/>
        <v>176.40106535143633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141.93036463216029</v>
      </c>
      <c r="AA56" s="21">
        <f>EXP(-LN(2)/25)*AA55+(1-EXP(-LN(2)/25))/(LN(2)/25)*Calculateur!V56*Calculateur!X56*VLOOKUP('Données projet'!$B$9,Paramètres!$A$1:$I$89,3,0)*0.475*44/12</f>
        <v>28.117191769976252</v>
      </c>
      <c r="AB56" s="21">
        <f>EXP(-LN(2)/2)*AB55+(1-EXP(-LN(2)/2))/(LN(2)/2)*V56*Y56*VLOOKUP('Données projet'!$B$9,Paramètres!$A$1:$I$89,3,0)*0.475*44/12</f>
        <v>1.9262941948252672</v>
      </c>
      <c r="AC56" s="22">
        <f t="shared" si="3"/>
        <v>171.9738505969618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139.14719675069807</v>
      </c>
      <c r="AA57" s="21">
        <f>EXP(-LN(2)/25)*AA56+(1-EXP(-LN(2)/25))/(LN(2)/25)*Calculateur!V57*Calculateur!X57*VLOOKUP('Données projet'!$B$9,Paramètres!$A$1:$I$89,3,0)*0.475*44/12</f>
        <v>27.348325682407399</v>
      </c>
      <c r="AB57" s="21">
        <f>EXP(-LN(2)/2)*AB56+(1-EXP(-LN(2)/2))/(LN(2)/2)*V57*Y57*VLOOKUP('Données projet'!$B$9,Paramètres!$A$1:$I$89,3,0)*0.475*44/12</f>
        <v>1.3620956877212271</v>
      </c>
      <c r="AC57" s="22">
        <f t="shared" si="3"/>
        <v>167.85761812082669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136.41860509382656</v>
      </c>
      <c r="AA58" s="21">
        <f>EXP(-LN(2)/25)*AA57+(1-EXP(-LN(2)/25))/(LN(2)/25)*Calculateur!V58*Calculateur!X58*VLOOKUP('Données projet'!$B$9,Paramètres!$A$1:$I$89,3,0)*0.475*44/12</f>
        <v>26.600484278436028</v>
      </c>
      <c r="AB58" s="21">
        <f>EXP(-LN(2)/2)*AB57+(1-EXP(-LN(2)/2))/(LN(2)/2)*V58*Y58*VLOOKUP('Données projet'!$B$9,Paramètres!$A$1:$I$89,3,0)*0.475*44/12</f>
        <v>0.96314709741263382</v>
      </c>
      <c r="AC58" s="22">
        <f t="shared" si="3"/>
        <v>163.98223646967523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133.7435194550697</v>
      </c>
      <c r="AA59" s="21">
        <f>EXP(-LN(2)/25)*AA58+(1-EXP(-LN(2)/25))/(LN(2)/25)*Calculateur!V59*Calculateur!X59*VLOOKUP('Données projet'!$B$9,Paramètres!$A$1:$I$89,3,0)*0.475*44/12</f>
        <v>25.873092636983522</v>
      </c>
      <c r="AB59" s="21">
        <f>EXP(-LN(2)/2)*AB58+(1-EXP(-LN(2)/2))/(LN(2)/2)*V59*Y59*VLOOKUP('Données projet'!$B$9,Paramètres!$A$1:$I$89,3,0)*0.475*44/12</f>
        <v>0.68104784386061368</v>
      </c>
      <c r="AC59" s="22">
        <f t="shared" si="3"/>
        <v>160.29765993591386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131.12089061404774</v>
      </c>
      <c r="AA60" s="21">
        <f>EXP(-LN(2)/25)*AA59+(1-EXP(-LN(2)/25))/(LN(2)/25)*Calculateur!V60*Calculateur!X60*VLOOKUP('Données projet'!$B$9,Paramètres!$A$1:$I$89,3,0)*0.475*44/12</f>
        <v>25.165591558218399</v>
      </c>
      <c r="AB60" s="21">
        <f>EXP(-LN(2)/2)*AB59+(1-EXP(-LN(2)/2))/(LN(2)/2)*V60*Y60*VLOOKUP('Données projet'!$B$9,Paramètres!$A$1:$I$89,3,0)*0.475*44/12</f>
        <v>0.48157354870631697</v>
      </c>
      <c r="AC60" s="22">
        <f t="shared" si="3"/>
        <v>156.76805572097246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128.54968992495259</v>
      </c>
      <c r="AA61" s="21">
        <f>EXP(-LN(2)/25)*AA60+(1-EXP(-LN(2)/25))/(LN(2)/25)*Calculateur!V61*Calculateur!X61*VLOOKUP('Données projet'!$B$9,Paramètres!$A$1:$I$89,3,0)*0.475*44/12</f>
        <v>24.477437133657972</v>
      </c>
      <c r="AB61" s="21">
        <f>EXP(-LN(2)/2)*AB60+(1-EXP(-LN(2)/2))/(LN(2)/2)*V61*Y61*VLOOKUP('Données projet'!$B$9,Paramètres!$A$1:$I$89,3,0)*0.475*44/12</f>
        <v>0.34052392193030689</v>
      </c>
      <c r="AC61" s="22">
        <f t="shared" si="3"/>
        <v>153.36765098054087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126.02890891309302</v>
      </c>
      <c r="AA62" s="21">
        <f>EXP(-LN(2)/25)*AA61+(1-EXP(-LN(2)/25))/(LN(2)/25)*Calculateur!V62*Calculateur!X62*VLOOKUP('Données projet'!$B$9,Paramètres!$A$1:$I$89,3,0)*0.475*44/12</f>
        <v>23.80810032802562</v>
      </c>
      <c r="AB62" s="21">
        <f>EXP(-LN(2)/2)*AB61+(1-EXP(-LN(2)/2))/(LN(2)/2)*V62*Y62*VLOOKUP('Données projet'!$B$9,Paramètres!$A$1:$I$89,3,0)*0.475*44/12</f>
        <v>0.24078677435315854</v>
      </c>
      <c r="AC62" s="22">
        <f t="shared" si="3"/>
        <v>150.07779601547179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123.55755887935142</v>
      </c>
      <c r="AA63" s="21">
        <f>EXP(-LN(2)/25)*AA62+(1-EXP(-LN(2)/25))/(LN(2)/25)*Calculateur!V63*Calculateur!X63*VLOOKUP('Données projet'!$B$9,Paramètres!$A$1:$I$89,3,0)*0.475*44/12</f>
        <v>23.157066572542178</v>
      </c>
      <c r="AB63" s="21">
        <f>EXP(-LN(2)/2)*AB62+(1-EXP(-LN(2)/2))/(LN(2)/2)*V63*Y63*VLOOKUP('Données projet'!$B$9,Paramètres!$A$1:$I$89,3,0)*0.475*44/12</f>
        <v>0.17026196096515347</v>
      </c>
      <c r="AC63" s="22">
        <f t="shared" si="3"/>
        <v>146.88488741285875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121.13467051239681</v>
      </c>
      <c r="AA64" s="21">
        <f>EXP(-LN(2)/25)*AA63+(1-EXP(-LN(2)/25))/(LN(2)/25)*Calculateur!V64*Calculateur!X64*VLOOKUP('Données projet'!$B$9,Paramètres!$A$1:$I$89,3,0)*0.475*44/12</f>
        <v>22.523835369338808</v>
      </c>
      <c r="AB64" s="21">
        <f>EXP(-LN(2)/2)*AB63+(1-EXP(-LN(2)/2))/(LN(2)/2)*V64*Y64*VLOOKUP('Données projet'!$B$9,Paramètres!$A$1:$I$89,3,0)*0.475*44/12</f>
        <v>0.12039338717657928</v>
      </c>
      <c r="AC64" s="22">
        <f t="shared" si="3"/>
        <v>143.7788992689122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118.7592935085022</v>
      </c>
      <c r="AA65" s="21">
        <f>EXP(-LN(2)/25)*AA64+(1-EXP(-LN(2)/25))/(LN(2)/25)*Calculateur!V65*Calculateur!X65*VLOOKUP('Données projet'!$B$9,Paramètres!$A$1:$I$89,3,0)*0.475*44/12</f>
        <v>21.907919906687216</v>
      </c>
      <c r="AB65" s="21">
        <f>EXP(-LN(2)/2)*AB64+(1-EXP(-LN(2)/2))/(LN(2)/2)*V65*Y65*VLOOKUP('Données projet'!$B$9,Paramètres!$A$1:$I$89,3,0)*0.475*44/12</f>
        <v>8.5130980482576751E-2</v>
      </c>
      <c r="AC65" s="22">
        <f t="shared" si="3"/>
        <v>140.752344395672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116.43049619881704</v>
      </c>
      <c r="AA66" s="21">
        <f>EXP(-LN(2)/25)*AA65+(1-EXP(-LN(2)/25))/(LN(2)/25)*Calculateur!V66*Calculateur!X66*VLOOKUP('Données projet'!$B$9,Paramètres!$A$1:$I$89,3,0)*0.475*44/12</f>
        <v>21.308846684751416</v>
      </c>
      <c r="AB66" s="21">
        <f>EXP(-LN(2)/2)*AB65+(1-EXP(-LN(2)/2))/(LN(2)/2)*V66*Y66*VLOOKUP('Données projet'!$B$9,Paramètres!$A$1:$I$89,3,0)*0.475*44/12</f>
        <v>6.0196693588289649E-2</v>
      </c>
      <c r="AC66" s="22">
        <f t="shared" si="3"/>
        <v>137.79953957715674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114.14736518394871</v>
      </c>
      <c r="AA67" s="21">
        <f>EXP(-LN(2)/25)*AA66+(1-EXP(-LN(2)/25))/(LN(2)/25)*Calculateur!V67*Calculateur!X67*VLOOKUP('Données projet'!$B$9,Paramètres!$A$1:$I$89,3,0)*0.475*44/12</f>
        <v>20.726155151573344</v>
      </c>
      <c r="AB67" s="21">
        <f>EXP(-LN(2)/2)*AB66+(1-EXP(-LN(2)/2))/(LN(2)/2)*V67*Y67*VLOOKUP('Données projet'!$B$9,Paramètres!$A$1:$I$89,3,0)*0.475*44/12</f>
        <v>4.2565490241288383E-2</v>
      </c>
      <c r="AC67" s="22">
        <f t="shared" si="3"/>
        <v>134.91608582576333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111.90900497570954</v>
      </c>
      <c r="AA68" s="21">
        <f>EXP(-LN(2)/25)*AA67+(1-EXP(-LN(2)/25))/(LN(2)/25)*Calculateur!V68*Calculateur!X68*VLOOKUP('Données projet'!$B$9,Paramètres!$A$1:$I$89,3,0)*0.475*44/12</f>
        <v>20.159397349012441</v>
      </c>
      <c r="AB68" s="21">
        <f>EXP(-LN(2)/2)*AB67+(1-EXP(-LN(2)/2))/(LN(2)/2)*V68*Y68*VLOOKUP('Données projet'!$B$9,Paramètres!$A$1:$I$89,3,0)*0.475*44/12</f>
        <v>3.0098346794144831E-2</v>
      </c>
      <c r="AC68" s="22">
        <f t="shared" ref="AC68:AC131" si="57">SUM(Z68:AB68)</f>
        <v>132.09850067151612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109.71453764588901</v>
      </c>
      <c r="AA69" s="21">
        <f>EXP(-LN(2)/25)*AA68+(1-EXP(-LN(2)/25))/(LN(2)/25)*Calculateur!V69*Calculateur!X69*VLOOKUP('Données projet'!$B$9,Paramètres!$A$1:$I$89,3,0)*0.475*44/12</f>
        <v>19.608137568367063</v>
      </c>
      <c r="AB69" s="21">
        <f>EXP(-LN(2)/2)*AB68+(1-EXP(-LN(2)/2))/(LN(2)/2)*V69*Y69*VLOOKUP('Données projet'!$B$9,Paramètres!$A$1:$I$89,3,0)*0.475*44/12</f>
        <v>2.1282745120644195E-2</v>
      </c>
      <c r="AC69" s="22">
        <f t="shared" si="57"/>
        <v>129.34395795937672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107.56310248191336</v>
      </c>
      <c r="AA70" s="21">
        <f>EXP(-LN(2)/25)*AA69+(1-EXP(-LN(2)/25))/(LN(2)/25)*Calculateur!V70*Calculateur!X70*VLOOKUP('Données projet'!$B$9,Paramètres!$A$1:$I$89,3,0)*0.475*44/12</f>
        <v>19.071952015412926</v>
      </c>
      <c r="AB70" s="21">
        <f>EXP(-LN(2)/2)*AB69+(1-EXP(-LN(2)/2))/(LN(2)/2)*V70*Y70*VLOOKUP('Données projet'!$B$9,Paramètres!$A$1:$I$89,3,0)*0.475*44/12</f>
        <v>1.5049173397072417E-2</v>
      </c>
      <c r="AC70" s="22">
        <f t="shared" si="57"/>
        <v>126.65010367072335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105.45385564925741</v>
      </c>
      <c r="AA71" s="21">
        <f>EXP(-LN(2)/25)*AA70+(1-EXP(-LN(2)/25))/(LN(2)/25)*Calculateur!V71*Calculateur!X71*VLOOKUP('Données projet'!$B$9,Paramètres!$A$1:$I$89,3,0)*0.475*44/12</f>
        <v>18.550428484601092</v>
      </c>
      <c r="AB71" s="21">
        <f>EXP(-LN(2)/2)*AB70+(1-EXP(-LN(2)/2))/(LN(2)/2)*V71*Y71*VLOOKUP('Données projet'!$B$9,Paramètres!$A$1:$I$89,3,0)*0.475*44/12</f>
        <v>1.0641372560322099E-2</v>
      </c>
      <c r="AC71" s="22">
        <f t="shared" si="57"/>
        <v>124.01492550641883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103.38596986047629</v>
      </c>
      <c r="AA72" s="21">
        <f>EXP(-LN(2)/25)*AA71+(1-EXP(-LN(2)/25))/(LN(2)/25)*Calculateur!V72*Calculateur!X72*VLOOKUP('Données projet'!$B$9,Paramètres!$A$1:$I$89,3,0)*0.475*44/12</f>
        <v>18.043166042165037</v>
      </c>
      <c r="AB72" s="21">
        <f>EXP(-LN(2)/2)*AB71+(1-EXP(-LN(2)/2))/(LN(2)/2)*V72*Y72*VLOOKUP('Données projet'!$B$9,Paramètres!$A$1:$I$89,3,0)*0.475*44/12</f>
        <v>7.5245866985362104E-3</v>
      </c>
      <c r="AC72" s="22">
        <f t="shared" si="57"/>
        <v>121.43666048933987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101.35863405072739</v>
      </c>
      <c r="AA73" s="21">
        <f>EXP(-LN(2)/25)*AA72+(1-EXP(-LN(2)/25))/(LN(2)/25)*Calculateur!V73*Calculateur!X73*VLOOKUP('Données projet'!$B$9,Paramètres!$A$1:$I$89,3,0)*0.475*44/12</f>
        <v>17.549774717893172</v>
      </c>
      <c r="AB73" s="21">
        <f>EXP(-LN(2)/2)*AB72+(1-EXP(-LN(2)/2))/(LN(2)/2)*V73*Y73*VLOOKUP('Données projet'!$B$9,Paramètres!$A$1:$I$89,3,0)*0.475*44/12</f>
        <v>5.3206862801610504E-3</v>
      </c>
      <c r="AC73" s="22">
        <f t="shared" si="57"/>
        <v>118.91372945490072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99.371053059654912</v>
      </c>
      <c r="AA74" s="21">
        <f>EXP(-LN(2)/25)*AA73+(1-EXP(-LN(2)/25))/(LN(2)/25)*Calculateur!V74*Calculateur!X74*VLOOKUP('Données projet'!$B$9,Paramètres!$A$1:$I$89,3,0)*0.475*44/12</f>
        <v>17.06987520532984</v>
      </c>
      <c r="AB74" s="21">
        <f>EXP(-LN(2)/2)*AB73+(1-EXP(-LN(2)/2))/(LN(2)/2)*V74*Y74*VLOOKUP('Données projet'!$B$9,Paramètres!$A$1:$I$89,3,0)*0.475*44/12</f>
        <v>3.7622933492681056E-3</v>
      </c>
      <c r="AC74" s="22">
        <f t="shared" si="57"/>
        <v>116.44469055833402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97.422447319512671</v>
      </c>
      <c r="AA75" s="21">
        <f>EXP(-LN(2)/25)*AA74+(1-EXP(-LN(2)/25))/(LN(2)/25)*Calculateur!V75*Calculateur!X75*VLOOKUP('Données projet'!$B$9,Paramètres!$A$1:$I$89,3,0)*0.475*44/12</f>
        <v>16.603098570174371</v>
      </c>
      <c r="AB75" s="21">
        <f>EXP(-LN(2)/2)*AB74+(1-EXP(-LN(2)/2))/(LN(2)/2)*V75*Y75*VLOOKUP('Données projet'!$B$9,Paramètres!$A$1:$I$89,3,0)*0.475*44/12</f>
        <v>2.6603431400805256E-3</v>
      </c>
      <c r="AC75" s="22">
        <f t="shared" si="57"/>
        <v>114.02820623282712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95.512052549402469</v>
      </c>
      <c r="AA76" s="21">
        <f>EXP(-LN(2)/25)*AA75+(1-EXP(-LN(2)/25))/(LN(2)/25)*Calculateur!V76*Calculateur!X76*VLOOKUP('Données projet'!$B$9,Paramètres!$A$1:$I$89,3,0)*0.475*44/12</f>
        <v>16.149085966653946</v>
      </c>
      <c r="AB76" s="21">
        <f>EXP(-LN(2)/2)*AB75+(1-EXP(-LN(2)/2))/(LN(2)/2)*V76*Y76*VLOOKUP('Données projet'!$B$9,Paramètres!$A$1:$I$89,3,0)*0.475*44/12</f>
        <v>1.881146674634053E-3</v>
      </c>
      <c r="AC76" s="22">
        <f t="shared" si="57"/>
        <v>111.66301966273105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93.639119455508379</v>
      </c>
      <c r="AA77" s="21">
        <f>EXP(-LN(2)/25)*AA76+(1-EXP(-LN(2)/25))/(LN(2)/25)*Calculateur!V77*Calculateur!X77*VLOOKUP('Données projet'!$B$9,Paramètres!$A$1:$I$89,3,0)*0.475*44/12</f>
        <v>15.707488361652272</v>
      </c>
      <c r="AB77" s="21">
        <f>EXP(-LN(2)/2)*AB76+(1-EXP(-LN(2)/2))/(LN(2)/2)*V77*Y77*VLOOKUP('Données projet'!$B$9,Paramètres!$A$1:$I$89,3,0)*0.475*44/12</f>
        <v>1.330171570040263E-3</v>
      </c>
      <c r="AC77" s="22">
        <f t="shared" si="57"/>
        <v>109.34793798873069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91.80291343720917</v>
      </c>
      <c r="AA78" s="21">
        <f>EXP(-LN(2)/25)*AA77+(1-EXP(-LN(2)/25))/(LN(2)/25)*Calculateur!V78*Calculateur!X78*VLOOKUP('Données projet'!$B$9,Paramètres!$A$1:$I$89,3,0)*0.475*44/12</f>
        <v>15.277966266381977</v>
      </c>
      <c r="AB78" s="21">
        <f>EXP(-LN(2)/2)*AB77+(1-EXP(-LN(2)/2))/(LN(2)/2)*V78*Y78*VLOOKUP('Données projet'!$B$9,Paramètres!$A$1:$I$89,3,0)*0.475*44/12</f>
        <v>9.4057333731702674E-4</v>
      </c>
      <c r="AC78" s="22">
        <f t="shared" si="57"/>
        <v>107.08182027692847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90.00271429895372</v>
      </c>
      <c r="AA79" s="21">
        <f>EXP(-LN(2)/25)*AA78+(1-EXP(-LN(2)/25))/(LN(2)/25)*Calculateur!V79*Calculateur!X79*VLOOKUP('Données projet'!$B$9,Paramètres!$A$1:$I$89,3,0)*0.475*44/12</f>
        <v>14.860189475394435</v>
      </c>
      <c r="AB79" s="21">
        <f>EXP(-LN(2)/2)*AB78+(1-EXP(-LN(2)/2))/(LN(2)/2)*V79*Y79*VLOOKUP('Données projet'!$B$9,Paramètres!$A$1:$I$89,3,0)*0.475*44/12</f>
        <v>6.6508578502013163E-4</v>
      </c>
      <c r="AC79" s="22">
        <f t="shared" si="57"/>
        <v>104.86356886013317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88.237815967786403</v>
      </c>
      <c r="AA80" s="21">
        <f>EXP(-LN(2)/25)*AA79+(1-EXP(-LN(2)/25))/(LN(2)/25)*Calculateur!V80*Calculateur!X80*VLOOKUP('Données projet'!$B$9,Paramètres!$A$1:$I$89,3,0)*0.475*44/12</f>
        <v>14.453836812726372</v>
      </c>
      <c r="AB80" s="21">
        <f>EXP(-LN(2)/2)*AB79+(1-EXP(-LN(2)/2))/(LN(2)/2)*V80*Y80*VLOOKUP('Données projet'!$B$9,Paramètres!$A$1:$I$89,3,0)*0.475*44/12</f>
        <v>4.7028666865851342E-4</v>
      </c>
      <c r="AC80" s="22">
        <f t="shared" si="57"/>
        <v>102.69212306718144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86.507526216411591</v>
      </c>
      <c r="AA81" s="21">
        <f>EXP(-LN(2)/25)*AA80+(1-EXP(-LN(2)/25))/(LN(2)/25)*Calculateur!V81*Calculateur!X81*VLOOKUP('Données projet'!$B$9,Paramètres!$A$1:$I$89,3,0)*0.475*44/12</f>
        <v>14.058595884988126</v>
      </c>
      <c r="AB81" s="21">
        <f>EXP(-LN(2)/2)*AB80+(1-EXP(-LN(2)/2))/(LN(2)/2)*V81*Y81*VLOOKUP('Données projet'!$B$9,Paramètres!$A$1:$I$89,3,0)*0.475*44/12</f>
        <v>3.3254289251006587E-4</v>
      </c>
      <c r="AC81" s="22">
        <f t="shared" si="57"/>
        <v>100.56645464429222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84.811166391688701</v>
      </c>
      <c r="AA82" s="21">
        <f>EXP(-LN(2)/25)*AA81+(1-EXP(-LN(2)/25))/(LN(2)/25)*Calculateur!V82*Calculateur!X82*VLOOKUP('Données projet'!$B$9,Paramètres!$A$1:$I$89,3,0)*0.475*44/12</f>
        <v>13.6741628412037</v>
      </c>
      <c r="AB82" s="21">
        <f>EXP(-LN(2)/2)*AB81+(1-EXP(-LN(2)/2))/(LN(2)/2)*V82*Y82*VLOOKUP('Données projet'!$B$9,Paramètres!$A$1:$I$89,3,0)*0.475*44/12</f>
        <v>2.3514333432925677E-4</v>
      </c>
      <c r="AC82" s="22">
        <f t="shared" si="57"/>
        <v>98.485564376226719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83.148071148451294</v>
      </c>
      <c r="AA83" s="21">
        <f>EXP(-LN(2)/25)*AA82+(1-EXP(-LN(2)/25))/(LN(2)/25)*Calculateur!V83*Calculateur!X83*VLOOKUP('Données projet'!$B$9,Paramètres!$A$1:$I$89,3,0)*0.475*44/12</f>
        <v>13.300242139218014</v>
      </c>
      <c r="AB83" s="21">
        <f>EXP(-LN(2)/2)*AB82+(1-EXP(-LN(2)/2))/(LN(2)/2)*V83*Y83*VLOOKUP('Données projet'!$B$9,Paramètres!$A$1:$I$89,3,0)*0.475*44/12</f>
        <v>1.6627144625503296E-4</v>
      </c>
      <c r="AC83" s="22">
        <f t="shared" si="57"/>
        <v>96.448479559115569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81.517588188545844</v>
      </c>
      <c r="AA84" s="21">
        <f>EXP(-LN(2)/25)*AA83+(1-EXP(-LN(2)/25))/(LN(2)/25)*Calculateur!V84*Calculateur!X84*VLOOKUP('Données projet'!$B$9,Paramètres!$A$1:$I$89,3,0)*0.475*44/12</f>
        <v>12.936546318491761</v>
      </c>
      <c r="AB84" s="21">
        <f>EXP(-LN(2)/2)*AB83+(1-EXP(-LN(2)/2))/(LN(2)/2)*V84*Y84*VLOOKUP('Données projet'!$B$9,Paramètres!$A$1:$I$89,3,0)*0.475*44/12</f>
        <v>1.175716671646284E-4</v>
      </c>
      <c r="AC84" s="22">
        <f t="shared" si="57"/>
        <v>94.454252078704769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79.919078004987725</v>
      </c>
      <c r="AA85" s="21">
        <f>EXP(-LN(2)/25)*AA84+(1-EXP(-LN(2)/25))/(LN(2)/25)*Calculateur!V85*Calculateur!X85*VLOOKUP('Données projet'!$B$9,Paramètres!$A$1:$I$89,3,0)*0.475*44/12</f>
        <v>12.582795779109199</v>
      </c>
      <c r="AB85" s="21">
        <f>EXP(-LN(2)/2)*AB84+(1-EXP(-LN(2)/2))/(LN(2)/2)*V85*Y85*VLOOKUP('Données projet'!$B$9,Paramètres!$A$1:$I$89,3,0)*0.475*44/12</f>
        <v>8.3135723127516494E-5</v>
      </c>
      <c r="AC85" s="22">
        <f t="shared" si="57"/>
        <v>92.50195691982006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78.351913631134252</v>
      </c>
      <c r="AA86" s="21">
        <f>EXP(-LN(2)/25)*AA85+(1-EXP(-LN(2)/25))/(LN(2)/25)*Calculateur!V86*Calculateur!X86*VLOOKUP('Données projet'!$B$9,Paramètres!$A$1:$I$89,3,0)*0.475*44/12</f>
        <v>12.238718566828986</v>
      </c>
      <c r="AB86" s="21">
        <f>EXP(-LN(2)/2)*AB85+(1-EXP(-LN(2)/2))/(LN(2)/2)*V86*Y86*VLOOKUP('Données projet'!$B$9,Paramètres!$A$1:$I$89,3,0)*0.475*44/12</f>
        <v>5.8785833582314205E-5</v>
      </c>
      <c r="AC86" s="22">
        <f t="shared" si="57"/>
        <v>90.590690983796819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76.815480394776159</v>
      </c>
      <c r="AA87" s="21">
        <f>EXP(-LN(2)/25)*AA86+(1-EXP(-LN(2)/25))/(LN(2)/25)*Calculateur!V87*Calculateur!X87*VLOOKUP('Données projet'!$B$9,Paramètres!$A$1:$I$89,3,0)*0.475*44/12</f>
        <v>11.90405016401281</v>
      </c>
      <c r="AB87" s="21">
        <f>EXP(-LN(2)/2)*AB86+(1-EXP(-LN(2)/2))/(LN(2)/2)*V87*Y87*VLOOKUP('Données projet'!$B$9,Paramètres!$A$1:$I$89,3,0)*0.475*44/12</f>
        <v>4.1567861563758254E-5</v>
      </c>
      <c r="AC87" s="22">
        <f t="shared" si="57"/>
        <v>88.719572126650533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75.309175677051314</v>
      </c>
      <c r="AA88" s="21">
        <f>EXP(-LN(2)/25)*AA87+(1-EXP(-LN(2)/25))/(LN(2)/25)*Calculateur!V88*Calculateur!X88*VLOOKUP('Données projet'!$B$9,Paramètres!$A$1:$I$89,3,0)*0.475*44/12</f>
        <v>11.578533286271089</v>
      </c>
      <c r="AB88" s="21">
        <f>EXP(-LN(2)/2)*AB87+(1-EXP(-LN(2)/2))/(LN(2)/2)*V88*Y88*VLOOKUP('Données projet'!$B$9,Paramètres!$A$1:$I$89,3,0)*0.475*44/12</f>
        <v>2.9392916791157109E-5</v>
      </c>
      <c r="AC88" s="22">
        <f t="shared" si="57"/>
        <v>86.887738356239197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73.83240867608589</v>
      </c>
      <c r="AA89" s="21">
        <f>EXP(-LN(2)/25)*AA88+(1-EXP(-LN(2)/25))/(LN(2)/25)*Calculateur!V89*Calculateur!X89*VLOOKUP('Données projet'!$B$9,Paramètres!$A$1:$I$89,3,0)*0.475*44/12</f>
        <v>11.261917684669404</v>
      </c>
      <c r="AB89" s="21">
        <f>EXP(-LN(2)/2)*AB88+(1-EXP(-LN(2)/2))/(LN(2)/2)*V89*Y89*VLOOKUP('Données projet'!$B$9,Paramètres!$A$1:$I$89,3,0)*0.475*44/12</f>
        <v>2.078393078187913E-5</v>
      </c>
      <c r="AC89" s="22">
        <f t="shared" si="57"/>
        <v>85.094347144686068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72.384600175270464</v>
      </c>
      <c r="AA90" s="21">
        <f>EXP(-LN(2)/25)*AA89+(1-EXP(-LN(2)/25))/(LN(2)/25)*Calculateur!V90*Calculateur!X90*VLOOKUP('Données projet'!$B$9,Paramètres!$A$1:$I$89,3,0)*0.475*44/12</f>
        <v>10.953959953343608</v>
      </c>
      <c r="AB90" s="21">
        <f>EXP(-LN(2)/2)*AB89+(1-EXP(-LN(2)/2))/(LN(2)/2)*V90*Y90*VLOOKUP('Données projet'!$B$9,Paramètres!$A$1:$I$89,3,0)*0.475*44/12</f>
        <v>1.4696458395578556E-5</v>
      </c>
      <c r="AC90" s="22">
        <f t="shared" si="57"/>
        <v>83.33857482507247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70.965182316080046</v>
      </c>
      <c r="AA91" s="21">
        <f>EXP(-LN(2)/25)*AA90+(1-EXP(-LN(2)/25))/(LN(2)/25)*Calculateur!V91*Calculateur!X91*VLOOKUP('Données projet'!$B$9,Paramètres!$A$1:$I$89,3,0)*0.475*44/12</f>
        <v>10.654423342375708</v>
      </c>
      <c r="AB91" s="21">
        <f>EXP(-LN(2)/2)*AB90+(1-EXP(-LN(2)/2))/(LN(2)/2)*V91*Y91*VLOOKUP('Données projet'!$B$9,Paramètres!$A$1:$I$89,3,0)*0.475*44/12</f>
        <v>1.0391965390939567E-5</v>
      </c>
      <c r="AC91" s="22">
        <f t="shared" si="57"/>
        <v>81.619616050421143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69.573598375348936</v>
      </c>
      <c r="AA92" s="21">
        <f>EXP(-LN(2)/25)*AA91+(1-EXP(-LN(2)/25))/(LN(2)/25)*Calculateur!V92*Calculateur!X92*VLOOKUP('Données projet'!$B$9,Paramètres!$A$1:$I$89,3,0)*0.475*44/12</f>
        <v>10.363077575786672</v>
      </c>
      <c r="AB92" s="21">
        <f>EXP(-LN(2)/2)*AB91+(1-EXP(-LN(2)/2))/(LN(2)/2)*V92*Y92*VLOOKUP('Données projet'!$B$9,Paramètres!$A$1:$I$89,3,0)*0.475*44/12</f>
        <v>7.3482291977892798E-6</v>
      </c>
      <c r="AC92" s="22">
        <f t="shared" si="57"/>
        <v>79.936683299364816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68.209302546913179</v>
      </c>
      <c r="AA93" s="21">
        <f>EXP(-LN(2)/25)*AA92+(1-EXP(-LN(2)/25))/(LN(2)/25)*Calculateur!V93*Calculateur!X93*VLOOKUP('Données projet'!$B$9,Paramètres!$A$1:$I$89,3,0)*0.475*44/12</f>
        <v>10.07969867450622</v>
      </c>
      <c r="AB93" s="21">
        <f>EXP(-LN(2)/2)*AB92+(1-EXP(-LN(2)/2))/(LN(2)/2)*V93*Y93*VLOOKUP('Données projet'!$B$9,Paramètres!$A$1:$I$89,3,0)*0.475*44/12</f>
        <v>5.1959826954697843E-6</v>
      </c>
      <c r="AC93" s="22">
        <f t="shared" si="57"/>
        <v>78.289006417402092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66.871759727534752</v>
      </c>
      <c r="AA94" s="21">
        <f>EXP(-LN(2)/25)*AA93+(1-EXP(-LN(2)/25))/(LN(2)/25)*Calculateur!V94*Calculateur!X94*VLOOKUP('Données projet'!$B$9,Paramètres!$A$1:$I$89,3,0)*0.475*44/12</f>
        <v>9.8040687841835314</v>
      </c>
      <c r="AB94" s="21">
        <f>EXP(-LN(2)/2)*AB93+(1-EXP(-LN(2)/2))/(LN(2)/2)*V94*Y94*VLOOKUP('Données projet'!$B$9,Paramètres!$A$1:$I$89,3,0)*0.475*44/12</f>
        <v>3.6741145988946403E-6</v>
      </c>
      <c r="AC94" s="22">
        <f t="shared" si="57"/>
        <v>76.675832185832874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65.56044530702377</v>
      </c>
      <c r="AA95" s="21">
        <f>EXP(-LN(2)/25)*AA94+(1-EXP(-LN(2)/25))/(LN(2)/25)*Calculateur!V95*Calculateur!X95*VLOOKUP('Données projet'!$B$9,Paramètres!$A$1:$I$89,3,0)*0.475*44/12</f>
        <v>9.5359760077064628</v>
      </c>
      <c r="AB95" s="21">
        <f>EXP(-LN(2)/2)*AB94+(1-EXP(-LN(2)/2))/(LN(2)/2)*V95*Y95*VLOOKUP('Données projet'!$B$9,Paramètres!$A$1:$I$89,3,0)*0.475*44/12</f>
        <v>2.5979913477348926E-6</v>
      </c>
      <c r="AC95" s="22">
        <f t="shared" si="57"/>
        <v>75.09642391272159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64.274844962476195</v>
      </c>
      <c r="AA96" s="21">
        <f>EXP(-LN(2)/25)*AA95+(1-EXP(-LN(2)/25))/(LN(2)/25)*Calculateur!V96*Calculateur!X96*VLOOKUP('Données projet'!$B$9,Paramètres!$A$1:$I$89,3,0)*0.475*44/12</f>
        <v>9.2752142423005459</v>
      </c>
      <c r="AB96" s="21">
        <f>EXP(-LN(2)/2)*AB95+(1-EXP(-LN(2)/2))/(LN(2)/2)*V96*Y96*VLOOKUP('Données projet'!$B$9,Paramètres!$A$1:$I$89,3,0)*0.475*44/12</f>
        <v>1.8370572994473206E-6</v>
      </c>
      <c r="AC96" s="22">
        <f t="shared" si="57"/>
        <v>73.550061041834041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63.01445445654641</v>
      </c>
      <c r="AA97" s="21">
        <f>EXP(-LN(2)/25)*AA96+(1-EXP(-LN(2)/25))/(LN(2)/25)*Calculateur!V97*Calculateur!X97*VLOOKUP('Données projet'!$B$9,Paramètres!$A$1:$I$89,3,0)*0.475*44/12</f>
        <v>9.0215830210825185</v>
      </c>
      <c r="AB97" s="21">
        <f>EXP(-LN(2)/2)*AB96+(1-EXP(-LN(2)/2))/(LN(2)/2)*V97*Y97*VLOOKUP('Données projet'!$B$9,Paramètres!$A$1:$I$89,3,0)*0.475*44/12</f>
        <v>1.2989956738674465E-6</v>
      </c>
      <c r="AC97" s="22">
        <f t="shared" si="57"/>
        <v>72.036038776624594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61.77877943967561</v>
      </c>
      <c r="AA98" s="21">
        <f>EXP(-LN(2)/25)*AA97+(1-EXP(-LN(2)/25))/(LN(2)/25)*Calculateur!V98*Calculateur!X98*VLOOKUP('Données projet'!$B$9,Paramètres!$A$1:$I$89,3,0)*0.475*44/12</f>
        <v>8.7748873589465859</v>
      </c>
      <c r="AB98" s="21">
        <f>EXP(-LN(2)/2)*AB97+(1-EXP(-LN(2)/2))/(LN(2)/2)*V98*Y98*VLOOKUP('Données projet'!$B$9,Paramètres!$A$1:$I$89,3,0)*0.475*44/12</f>
        <v>9.185286497236604E-7</v>
      </c>
      <c r="AC98" s="22">
        <f t="shared" si="57"/>
        <v>70.553667717150859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60.567335256198305</v>
      </c>
      <c r="AA99" s="21">
        <f>EXP(-LN(2)/25)*AA98+(1-EXP(-LN(2)/25))/(LN(2)/25)*Calculateur!V99*Calculateur!X99*VLOOKUP('Données projet'!$B$9,Paramètres!$A$1:$I$89,3,0)*0.475*44/12</f>
        <v>8.53493760266492</v>
      </c>
      <c r="AB99" s="21">
        <f>EXP(-LN(2)/2)*AB98+(1-EXP(-LN(2)/2))/(LN(2)/2)*V99*Y99*VLOOKUP('Données projet'!$B$9,Paramètres!$A$1:$I$89,3,0)*0.475*44/12</f>
        <v>6.4949783693372335E-7</v>
      </c>
      <c r="AC99" s="22">
        <f t="shared" si="57"/>
        <v>69.102273508361066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59.379646754250999</v>
      </c>
      <c r="AA100" s="21">
        <f>EXP(-LN(2)/25)*AA99+(1-EXP(-LN(2)/25))/(LN(2)/25)*Calculateur!V100*Calculateur!X100*VLOOKUP('Données projet'!$B$9,Paramètres!$A$1:$I$89,3,0)*0.475*44/12</f>
        <v>8.3015492850871855</v>
      </c>
      <c r="AB100" s="21">
        <f>EXP(-LN(2)/2)*AB99+(1-EXP(-LN(2)/2))/(LN(2)/2)*V100*Y100*VLOOKUP('Données projet'!$B$9,Paramètres!$A$1:$I$89,3,0)*0.475*44/12</f>
        <v>4.5926432486183026E-7</v>
      </c>
      <c r="AC100" s="22">
        <f t="shared" si="57"/>
        <v>67.681196498602517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58.215248099408427</v>
      </c>
      <c r="AA101" s="21">
        <f>EXP(-LN(2)/25)*AA100+(1-EXP(-LN(2)/25))/(LN(2)/25)*Calculateur!V101*Calculateur!X101*VLOOKUP('Données projet'!$B$9,Paramètres!$A$1:$I$89,3,0)*0.475*44/12</f>
        <v>8.0745429833269728</v>
      </c>
      <c r="AB101" s="21">
        <f>EXP(-LN(2)/2)*AB100+(1-EXP(-LN(2)/2))/(LN(2)/2)*V101*Y101*VLOOKUP('Données projet'!$B$9,Paramètres!$A$1:$I$89,3,0)*0.475*44/12</f>
        <v>3.2474891846686173E-7</v>
      </c>
      <c r="AC101" s="22">
        <f t="shared" si="57"/>
        <v>66.28979140748433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57.073682591974261</v>
      </c>
      <c r="AA102" s="21">
        <f>EXP(-LN(2)/25)*AA101+(1-EXP(-LN(2)/25))/(LN(2)/25)*Calculateur!V102*Calculateur!X102*VLOOKUP('Données projet'!$B$9,Paramètres!$A$1:$I$89,3,0)*0.475*44/12</f>
        <v>7.8537441808261361</v>
      </c>
      <c r="AB102" s="21">
        <f>EXP(-LN(2)/2)*AB101+(1-EXP(-LN(2)/2))/(LN(2)/2)*V102*Y102*VLOOKUP('Données projet'!$B$9,Paramètres!$A$1:$I$89,3,0)*0.475*44/12</f>
        <v>2.2963216243091518E-7</v>
      </c>
      <c r="AC102" s="22">
        <f t="shared" si="57"/>
        <v>64.927427002432566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55.954502487854676</v>
      </c>
      <c r="AA103" s="21">
        <f>EXP(-LN(2)/25)*AA102+(1-EXP(-LN(2)/25))/(LN(2)/25)*Calculateur!V103*Calculateur!X103*VLOOKUP('Données projet'!$B$9,Paramètres!$A$1:$I$89,3,0)*0.475*44/12</f>
        <v>7.6389831331909885</v>
      </c>
      <c r="AB103" s="21">
        <f>EXP(-LN(2)/2)*AB102+(1-EXP(-LN(2)/2))/(LN(2)/2)*V103*Y103*VLOOKUP('Données projet'!$B$9,Paramètres!$A$1:$I$89,3,0)*0.475*44/12</f>
        <v>1.6237445923343089E-7</v>
      </c>
      <c r="AC103" s="22">
        <f t="shared" si="57"/>
        <v>63.593485783420128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54.85726882294442</v>
      </c>
      <c r="AA104" s="21">
        <f>EXP(-LN(2)/25)*AA103+(1-EXP(-LN(2)/25))/(LN(2)/25)*Calculateur!V104*Calculateur!X104*VLOOKUP('Données projet'!$B$9,Paramètres!$A$1:$I$89,3,0)*0.475*44/12</f>
        <v>7.4300947376972175</v>
      </c>
      <c r="AB104" s="21">
        <f>EXP(-LN(2)/2)*AB103+(1-EXP(-LN(2)/2))/(LN(2)/2)*V104*Y104*VLOOKUP('Données projet'!$B$9,Paramètres!$A$1:$I$89,3,0)*0.475*44/12</f>
        <v>1.148160812154576E-7</v>
      </c>
      <c r="AC104" s="22">
        <f t="shared" si="57"/>
        <v>62.287363675457719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53.781551240956595</v>
      </c>
      <c r="AA105" s="21">
        <f>EXP(-LN(2)/25)*AA104+(1-EXP(-LN(2)/25))/(LN(2)/25)*Calculateur!V105*Calculateur!X105*VLOOKUP('Données projet'!$B$9,Paramètres!$A$1:$I$89,3,0)*0.475*44/12</f>
        <v>7.2269184063631862</v>
      </c>
      <c r="AB105" s="21">
        <f>EXP(-LN(2)/2)*AB104+(1-EXP(-LN(2)/2))/(LN(2)/2)*V105*Y105*VLOOKUP('Données projet'!$B$9,Paramètres!$A$1:$I$89,3,0)*0.475*44/12</f>
        <v>8.1187229616715459E-8</v>
      </c>
      <c r="AC105" s="22">
        <f t="shared" si="57"/>
        <v>61.008469728507016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52.726927824628618</v>
      </c>
      <c r="AA106" s="21">
        <f>EXP(-LN(2)/25)*AA105+(1-EXP(-LN(2)/25))/(LN(2)/25)*Calculateur!V106*Calculateur!X106*VLOOKUP('Données projet'!$B$9,Paramètres!$A$1:$I$89,3,0)*0.475*44/12</f>
        <v>7.0292979424940629</v>
      </c>
      <c r="AB106" s="21">
        <f>EXP(-LN(2)/2)*AB105+(1-EXP(-LN(2)/2))/(LN(2)/2)*V106*Y106*VLOOKUP('Données projet'!$B$9,Paramètres!$A$1:$I$89,3,0)*0.475*44/12</f>
        <v>5.7408040607728815E-8</v>
      </c>
      <c r="AC106" s="22">
        <f t="shared" si="57"/>
        <v>59.756225824530716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51.692984930238062</v>
      </c>
      <c r="AA107" s="21">
        <f>EXP(-LN(2)/25)*AA106+(1-EXP(-LN(2)/25))/(LN(2)/25)*Calculateur!V107*Calculateur!X107*VLOOKUP('Données projet'!$B$9,Paramètres!$A$1:$I$89,3,0)*0.475*44/12</f>
        <v>6.8370814206018498</v>
      </c>
      <c r="AB107" s="21">
        <f>EXP(-LN(2)/2)*AB106+(1-EXP(-LN(2)/2))/(LN(2)/2)*V107*Y107*VLOOKUP('Données projet'!$B$9,Paramètres!$A$1:$I$89,3,0)*0.475*44/12</f>
        <v>4.0593614808357736E-8</v>
      </c>
      <c r="AC107" s="22">
        <f t="shared" si="57"/>
        <v>58.530066391433522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50.679317025363609</v>
      </c>
      <c r="AA108" s="21">
        <f>EXP(-LN(2)/25)*AA107+(1-EXP(-LN(2)/25))/(LN(2)/25)*Calculateur!V108*Calculateur!X108*VLOOKUP('Données projet'!$B$9,Paramètres!$A$1:$I$89,3,0)*0.475*44/12</f>
        <v>6.650121069609007</v>
      </c>
      <c r="AB108" s="21">
        <f>EXP(-LN(2)/2)*AB107+(1-EXP(-LN(2)/2))/(LN(2)/2)*V108*Y108*VLOOKUP('Données projet'!$B$9,Paramètres!$A$1:$I$89,3,0)*0.475*44/12</f>
        <v>2.8704020303864411E-8</v>
      </c>
      <c r="AC108" s="22">
        <f t="shared" si="57"/>
        <v>57.329438123676638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49.685526529827371</v>
      </c>
      <c r="AA109" s="21">
        <f>EXP(-LN(2)/25)*AA108+(1-EXP(-LN(2)/25))/(LN(2)/25)*Calculateur!V109*Calculateur!X109*VLOOKUP('Données projet'!$B$9,Paramètres!$A$1:$I$89,3,0)*0.475*44/12</f>
        <v>6.4682731592458804</v>
      </c>
      <c r="AB109" s="21">
        <f>EXP(-LN(2)/2)*AB108+(1-EXP(-LN(2)/2))/(LN(2)/2)*V109*Y109*VLOOKUP('Données projet'!$B$9,Paramètres!$A$1:$I$89,3,0)*0.475*44/12</f>
        <v>2.0296807404178871E-8</v>
      </c>
      <c r="AC109" s="22">
        <f t="shared" si="57"/>
        <v>56.153799709370062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48.71122365975625</v>
      </c>
      <c r="AA110" s="21">
        <f>EXP(-LN(2)/25)*AA109+(1-EXP(-LN(2)/25))/(LN(2)/25)*Calculateur!V110*Calculateur!X110*VLOOKUP('Données projet'!$B$9,Paramètres!$A$1:$I$89,3,0)*0.475*44/12</f>
        <v>6.2913978895545997</v>
      </c>
      <c r="AB110" s="21">
        <f>EXP(-LN(2)/2)*AB109+(1-EXP(-LN(2)/2))/(LN(2)/2)*V110*Y110*VLOOKUP('Données projet'!$B$9,Paramètres!$A$1:$I$89,3,0)*0.475*44/12</f>
        <v>1.4352010151932207E-8</v>
      </c>
      <c r="AC110" s="22">
        <f t="shared" si="57"/>
        <v>55.002621563662863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47.756026274701156</v>
      </c>
      <c r="AA111" s="21">
        <f>EXP(-LN(2)/25)*AA110+(1-EXP(-LN(2)/25))/(LN(2)/25)*Calculateur!V111*Calculateur!X111*VLOOKUP('Données projet'!$B$9,Paramètres!$A$1:$I$89,3,0)*0.475*44/12</f>
        <v>6.119359283414493</v>
      </c>
      <c r="AB111" s="21">
        <f>EXP(-LN(2)/2)*AB110+(1-EXP(-LN(2)/2))/(LN(2)/2)*V111*Y111*VLOOKUP('Données projet'!$B$9,Paramètres!$A$1:$I$89,3,0)*0.475*44/12</f>
        <v>1.0148403702089437E-8</v>
      </c>
      <c r="AC111" s="22">
        <f t="shared" si="57"/>
        <v>53.875385568264058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46.819559727754111</v>
      </c>
      <c r="AA112" s="21">
        <f>EXP(-LN(2)/25)*AA111+(1-EXP(-LN(2)/25))/(LN(2)/25)*Calculateur!V112*Calculateur!X112*VLOOKUP('Données projet'!$B$9,Paramètres!$A$1:$I$89,3,0)*0.475*44/12</f>
        <v>5.9520250820064051</v>
      </c>
      <c r="AB112" s="21">
        <f>EXP(-LN(2)/2)*AB111+(1-EXP(-LN(2)/2))/(LN(2)/2)*V112*Y112*VLOOKUP('Données projet'!$B$9,Paramètres!$A$1:$I$89,3,0)*0.475*44/12</f>
        <v>7.1760050759661052E-9</v>
      </c>
      <c r="AC112" s="22">
        <f t="shared" si="57"/>
        <v>52.771584816936524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45.901456718604507</v>
      </c>
      <c r="AA113" s="21">
        <f>EXP(-LN(2)/25)*AA112+(1-EXP(-LN(2)/25))/(LN(2)/25)*Calculateur!V113*Calculateur!X113*VLOOKUP('Données projet'!$B$9,Paramètres!$A$1:$I$89,3,0)*0.475*44/12</f>
        <v>5.7892666431355444</v>
      </c>
      <c r="AB113" s="21">
        <f>EXP(-LN(2)/2)*AB112+(1-EXP(-LN(2)/2))/(LN(2)/2)*V113*Y113*VLOOKUP('Données projet'!$B$9,Paramètres!$A$1:$I$89,3,0)*0.475*44/12</f>
        <v>5.0742018510447195E-9</v>
      </c>
      <c r="AC113" s="22">
        <f t="shared" si="57"/>
        <v>51.690723366814254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45.001357149476782</v>
      </c>
      <c r="AA114" s="21">
        <f>EXP(-LN(2)/25)*AA113+(1-EXP(-LN(2)/25))/(LN(2)/25)*Calculateur!V114*Calculateur!X114*VLOOKUP('Données projet'!$B$9,Paramètres!$A$1:$I$89,3,0)*0.475*44/12</f>
        <v>5.6309588423347021</v>
      </c>
      <c r="AB114" s="21">
        <f>EXP(-LN(2)/2)*AB113+(1-EXP(-LN(2)/2))/(LN(2)/2)*V114*Y114*VLOOKUP('Données projet'!$B$9,Paramètres!$A$1:$I$89,3,0)*0.475*44/12</f>
        <v>3.588002537983053E-9</v>
      </c>
      <c r="AC114" s="22">
        <f t="shared" si="57"/>
        <v>50.63231599539948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44.118907983893124</v>
      </c>
      <c r="AA115" s="21">
        <f>EXP(-LN(2)/25)*AA114+(1-EXP(-LN(2)/25))/(LN(2)/25)*Calculateur!V115*Calculateur!X115*VLOOKUP('Données projet'!$B$9,Paramètres!$A$1:$I$89,3,0)*0.475*44/12</f>
        <v>5.4769799766718039</v>
      </c>
      <c r="AB115" s="21">
        <f>EXP(-LN(2)/2)*AB114+(1-EXP(-LN(2)/2))/(LN(2)/2)*V115*Y115*VLOOKUP('Données projet'!$B$9,Paramètres!$A$1:$I$89,3,0)*0.475*44/12</f>
        <v>2.5371009255223602E-9</v>
      </c>
      <c r="AC115" s="22">
        <f t="shared" si="57"/>
        <v>49.59588796310203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43.253763108205717</v>
      </c>
      <c r="AA116" s="21">
        <f>EXP(-LN(2)/25)*AA115+(1-EXP(-LN(2)/25))/(LN(2)/25)*Calculateur!V116*Calculateur!X116*VLOOKUP('Données projet'!$B$9,Paramètres!$A$1:$I$89,3,0)*0.475*44/12</f>
        <v>5.3272116711878539</v>
      </c>
      <c r="AB116" s="21">
        <f>EXP(-LN(2)/2)*AB115+(1-EXP(-LN(2)/2))/(LN(2)/2)*V116*Y116*VLOOKUP('Données projet'!$B$9,Paramètres!$A$1:$I$89,3,0)*0.475*44/12</f>
        <v>1.7940012689915269E-9</v>
      </c>
      <c r="AC116" s="22">
        <f t="shared" si="57"/>
        <v>48.580974781187571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42.405583195844272</v>
      </c>
      <c r="AA117" s="21">
        <f>EXP(-LN(2)/25)*AA116+(1-EXP(-LN(2)/25))/(LN(2)/25)*Calculateur!V117*Calculateur!X117*VLOOKUP('Données projet'!$B$9,Paramètres!$A$1:$I$89,3,0)*0.475*44/12</f>
        <v>5.1815387878933361</v>
      </c>
      <c r="AB117" s="21">
        <f>EXP(-LN(2)/2)*AB116+(1-EXP(-LN(2)/2))/(LN(2)/2)*V117*Y117*VLOOKUP('Données projet'!$B$9,Paramètres!$A$1:$I$89,3,0)*0.475*44/12</f>
        <v>1.2685504627611803E-9</v>
      </c>
      <c r="AC117" s="22">
        <f t="shared" si="57"/>
        <v>47.587121985006164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41.574035574225576</v>
      </c>
      <c r="AA118" s="21">
        <f>EXP(-LN(2)/25)*AA117+(1-EXP(-LN(2)/25))/(LN(2)/25)*Calculateur!V118*Calculateur!X118*VLOOKUP('Données projet'!$B$9,Paramètres!$A$1:$I$89,3,0)*0.475*44/12</f>
        <v>5.0398493372531101</v>
      </c>
      <c r="AB118" s="21">
        <f>EXP(-LN(2)/2)*AB117+(1-EXP(-LN(2)/2))/(LN(2)/2)*V118*Y118*VLOOKUP('Données projet'!$B$9,Paramètres!$A$1:$I$89,3,0)*0.475*44/12</f>
        <v>8.9700063449576356E-10</v>
      </c>
      <c r="AC118" s="22">
        <f t="shared" si="57"/>
        <v>46.613884912375688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40.758794094272851</v>
      </c>
      <c r="AA119" s="21">
        <f>EXP(-LN(2)/25)*AA118+(1-EXP(-LN(2)/25))/(LN(2)/25)*Calculateur!V119*Calculateur!X119*VLOOKUP('Données projet'!$B$9,Paramètres!$A$1:$I$89,3,0)*0.475*44/12</f>
        <v>4.9020343920917657</v>
      </c>
      <c r="AB119" s="21">
        <f>EXP(-LN(2)/2)*AB118+(1-EXP(-LN(2)/2))/(LN(2)/2)*V119*Y119*VLOOKUP('Données projet'!$B$9,Paramètres!$A$1:$I$89,3,0)*0.475*44/12</f>
        <v>6.3427523138059025E-10</v>
      </c>
      <c r="AC119" s="22">
        <f t="shared" si="57"/>
        <v>45.660828486998888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39.959539002493798</v>
      </c>
      <c r="AA120" s="21">
        <f>EXP(-LN(2)/25)*AA119+(1-EXP(-LN(2)/25))/(LN(2)/25)*Calculateur!V120*Calculateur!X120*VLOOKUP('Données projet'!$B$9,Paramètres!$A$1:$I$89,3,0)*0.475*44/12</f>
        <v>4.7679880038532314</v>
      </c>
      <c r="AB120" s="21">
        <f>EXP(-LN(2)/2)*AB119+(1-EXP(-LN(2)/2))/(LN(2)/2)*V120*Y120*VLOOKUP('Données projet'!$B$9,Paramètres!$A$1:$I$89,3,0)*0.475*44/12</f>
        <v>4.4850031724788188E-10</v>
      </c>
      <c r="AC120" s="22">
        <f t="shared" si="57"/>
        <v>44.727527006795533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39.175956815567062</v>
      </c>
      <c r="AA121" s="21">
        <f>EXP(-LN(2)/25)*AA120+(1-EXP(-LN(2)/25))/(LN(2)/25)*Calculateur!V121*Calculateur!X121*VLOOKUP('Données projet'!$B$9,Paramètres!$A$1:$I$89,3,0)*0.475*44/12</f>
        <v>4.637607121150273</v>
      </c>
      <c r="AB121" s="21">
        <f>EXP(-LN(2)/2)*AB120+(1-EXP(-LN(2)/2))/(LN(2)/2)*V121*Y121*VLOOKUP('Données projet'!$B$9,Paramètres!$A$1:$I$89,3,0)*0.475*44/12</f>
        <v>3.1713761569029517E-10</v>
      </c>
      <c r="AC121" s="22">
        <f t="shared" si="57"/>
        <v>43.813563937034473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38.407740197388016</v>
      </c>
      <c r="AA122" s="21">
        <f>EXP(-LN(2)/25)*AA121+(1-EXP(-LN(2)/25))/(LN(2)/25)*Calculateur!V122*Calculateur!X122*VLOOKUP('Données projet'!$B$9,Paramètres!$A$1:$I$89,3,0)*0.475*44/12</f>
        <v>4.5107915105412593</v>
      </c>
      <c r="AB122" s="21">
        <f>EXP(-LN(2)/2)*AB121+(1-EXP(-LN(2)/2))/(LN(2)/2)*V122*Y122*VLOOKUP('Données projet'!$B$9,Paramètres!$A$1:$I$89,3,0)*0.475*44/12</f>
        <v>2.2425015862394097E-10</v>
      </c>
      <c r="AC122" s="22">
        <f t="shared" si="57"/>
        <v>42.918531708153523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37.654587838525593</v>
      </c>
      <c r="AA123" s="21">
        <f>EXP(-LN(2)/25)*AA122+(1-EXP(-LN(2)/25))/(LN(2)/25)*Calculateur!V123*Calculateur!X123*VLOOKUP('Données projet'!$B$9,Paramètres!$A$1:$I$89,3,0)*0.475*44/12</f>
        <v>4.3874436794732929</v>
      </c>
      <c r="AB123" s="21">
        <f>EXP(-LN(2)/2)*AB122+(1-EXP(-LN(2)/2))/(LN(2)/2)*V123*Y123*VLOOKUP('Données projet'!$B$9,Paramètres!$A$1:$I$89,3,0)*0.475*44/12</f>
        <v>1.5856880784514761E-10</v>
      </c>
      <c r="AC123" s="22">
        <f t="shared" si="57"/>
        <v>42.042031518157458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36.916204338042881</v>
      </c>
      <c r="AA124" s="21">
        <f>EXP(-LN(2)/25)*AA123+(1-EXP(-LN(2)/25))/(LN(2)/25)*Calculateur!V124*Calculateur!X124*VLOOKUP('Données projet'!$B$9,Paramètres!$A$1:$I$89,3,0)*0.475*44/12</f>
        <v>4.26746880133246</v>
      </c>
      <c r="AB124" s="21">
        <f>EXP(-LN(2)/2)*AB123+(1-EXP(-LN(2)/2))/(LN(2)/2)*V124*Y124*VLOOKUP('Données projet'!$B$9,Paramètres!$A$1:$I$89,3,0)*0.475*44/12</f>
        <v>1.121250793119705E-10</v>
      </c>
      <c r="AC124" s="22">
        <f t="shared" si="57"/>
        <v>41.183673139487468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36.192300087635168</v>
      </c>
      <c r="AA125" s="21">
        <f>EXP(-LN(2)/25)*AA124+(1-EXP(-LN(2)/25))/(LN(2)/25)*Calculateur!V125*Calculateur!X125*VLOOKUP('Données projet'!$B$9,Paramètres!$A$1:$I$89,3,0)*0.475*44/12</f>
        <v>4.1507746425435927</v>
      </c>
      <c r="AB125" s="21">
        <f>EXP(-LN(2)/2)*AB124+(1-EXP(-LN(2)/2))/(LN(2)/2)*V125*Y125*VLOOKUP('Données projet'!$B$9,Paramètres!$A$1:$I$89,3,0)*0.475*44/12</f>
        <v>7.9284403922573819E-11</v>
      </c>
      <c r="AC125" s="22">
        <f t="shared" si="57"/>
        <v>40.343074730258046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35.482591158039959</v>
      </c>
      <c r="AA126" s="21">
        <f>EXP(-LN(2)/25)*AA125+(1-EXP(-LN(2)/25))/(LN(2)/25)*Calculateur!V126*Calculateur!X126*VLOOKUP('Données projet'!$B$9,Paramètres!$A$1:$I$89,3,0)*0.475*44/12</f>
        <v>4.0372714916634864</v>
      </c>
      <c r="AB126" s="21">
        <f>EXP(-LN(2)/2)*AB125+(1-EXP(-LN(2)/2))/(LN(2)/2)*V126*Y126*VLOOKUP('Données projet'!$B$9,Paramètres!$A$1:$I$89,3,0)*0.475*44/12</f>
        <v>5.6062539655985261E-11</v>
      </c>
      <c r="AC126" s="22">
        <f t="shared" si="57"/>
        <v>39.51986264975951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34.786799187674411</v>
      </c>
      <c r="AA127" s="21">
        <f>EXP(-LN(2)/25)*AA126+(1-EXP(-LN(2)/25))/(LN(2)/25)*Calculateur!V127*Calculateur!X127*VLOOKUP('Données projet'!$B$9,Paramètres!$A$1:$I$89,3,0)*0.475*44/12</f>
        <v>3.9268720904130681</v>
      </c>
      <c r="AB127" s="21">
        <f>EXP(-LN(2)/2)*AB126+(1-EXP(-LN(2)/2))/(LN(2)/2)*V127*Y127*VLOOKUP('Données projet'!$B$9,Paramètres!$A$1:$I$89,3,0)*0.475*44/12</f>
        <v>3.9642201961286916E-11</v>
      </c>
      <c r="AC127" s="22">
        <f t="shared" si="57"/>
        <v>38.713671278127123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34.104651273456533</v>
      </c>
      <c r="AA128" s="21">
        <f>EXP(-LN(2)/25)*AA127+(1-EXP(-LN(2)/25))/(LN(2)/25)*Calculateur!V128*Calculateur!X128*VLOOKUP('Données projet'!$B$9,Paramètres!$A$1:$I$89,3,0)*0.475*44/12</f>
        <v>3.8194915665954943</v>
      </c>
      <c r="AB128" s="21">
        <f>EXP(-LN(2)/2)*AB127+(1-EXP(-LN(2)/2))/(LN(2)/2)*V128*Y128*VLOOKUP('Données projet'!$B$9,Paramètres!$A$1:$I$89,3,0)*0.475*44/12</f>
        <v>2.8031269827992634E-11</v>
      </c>
      <c r="AC128" s="22">
        <f t="shared" si="57"/>
        <v>37.924142840080059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33.435879863767319</v>
      </c>
      <c r="AA129" s="21">
        <f>EXP(-LN(2)/25)*AA128+(1-EXP(-LN(2)/25))/(LN(2)/25)*Calculateur!V129*Calculateur!X129*VLOOKUP('Données projet'!$B$9,Paramètres!$A$1:$I$89,3,0)*0.475*44/12</f>
        <v>3.7150473688486088</v>
      </c>
      <c r="AB129" s="21">
        <f>EXP(-LN(2)/2)*AB128+(1-EXP(-LN(2)/2))/(LN(2)/2)*V129*Y129*VLOOKUP('Données projet'!$B$9,Paramètres!$A$1:$I$89,3,0)*0.475*44/12</f>
        <v>1.9821100980643461E-11</v>
      </c>
      <c r="AC129" s="22">
        <f t="shared" si="57"/>
        <v>37.150927232635752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32.780222653511828</v>
      </c>
      <c r="AA130" s="21">
        <f>EXP(-LN(2)/25)*AA129+(1-EXP(-LN(2)/25))/(LN(2)/25)*Calculateur!V130*Calculateur!X130*VLOOKUP('Données projet'!$B$9,Paramètres!$A$1:$I$89,3,0)*0.475*44/12</f>
        <v>3.6134592031815931</v>
      </c>
      <c r="AB130" s="21">
        <f>EXP(-LN(2)/2)*AB129+(1-EXP(-LN(2)/2))/(LN(2)/2)*V130*Y130*VLOOKUP('Données projet'!$B$9,Paramètres!$A$1:$I$89,3,0)*0.475*44/12</f>
        <v>1.401563491399632E-11</v>
      </c>
      <c r="AC130" s="22">
        <f t="shared" si="57"/>
        <v>36.393681856707438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32.13742248123804</v>
      </c>
      <c r="AA131" s="21">
        <f>EXP(-LN(2)/25)*AA130+(1-EXP(-LN(2)/25))/(LN(2)/25)*Calculateur!V131*Calculateur!X131*VLOOKUP('Données projet'!$B$9,Paramètres!$A$1:$I$89,3,0)*0.475*44/12</f>
        <v>3.5146489712470315</v>
      </c>
      <c r="AB131" s="21">
        <f>EXP(-LN(2)/2)*AB130+(1-EXP(-LN(2)/2))/(LN(2)/2)*V131*Y131*VLOOKUP('Données projet'!$B$9,Paramètres!$A$1:$I$89,3,0)*0.475*44/12</f>
        <v>9.9105504903217323E-12</v>
      </c>
      <c r="AC131" s="22">
        <f t="shared" si="57"/>
        <v>35.652071452494987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31.507227228273148</v>
      </c>
      <c r="AA132" s="21">
        <f>EXP(-LN(2)/25)*AA131+(1-EXP(-LN(2)/25))/(LN(2)/25)*Calculateur!V132*Calculateur!X132*VLOOKUP('Données projet'!$B$9,Paramètres!$A$1:$I$89,3,0)*0.475*44/12</f>
        <v>3.4185407103009249</v>
      </c>
      <c r="AB132" s="21">
        <f>EXP(-LN(2)/2)*AB131+(1-EXP(-LN(2)/2))/(LN(2)/2)*V132*Y132*VLOOKUP('Données projet'!$B$9,Paramètres!$A$1:$I$89,3,0)*0.475*44/12</f>
        <v>7.0078174569981609E-12</v>
      </c>
      <c r="AC132" s="22">
        <f t="shared" ref="AC132:AC153" si="111">SUM(Z132:AB132)</f>
        <v>34.925767938581082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30.889389719837748</v>
      </c>
      <c r="AA133" s="21">
        <f>EXP(-LN(2)/25)*AA132+(1-EXP(-LN(2)/25))/(LN(2)/25)*Calculateur!V133*Calculateur!X133*VLOOKUP('Données projet'!$B$9,Paramètres!$A$1:$I$89,3,0)*0.475*44/12</f>
        <v>3.3250605348045035</v>
      </c>
      <c r="AB133" s="21">
        <f>EXP(-LN(2)/2)*AB132+(1-EXP(-LN(2)/2))/(LN(2)/2)*V133*Y133*VLOOKUP('Données projet'!$B$9,Paramètres!$A$1:$I$89,3,0)*0.475*44/12</f>
        <v>4.9552752451608669E-12</v>
      </c>
      <c r="AC133" s="22">
        <f t="shared" si="111"/>
        <v>34.214450254647204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30.283667628099099</v>
      </c>
      <c r="AA134" s="21">
        <f>EXP(-LN(2)/25)*AA133+(1-EXP(-LN(2)/25))/(LN(2)/25)*Calculateur!V134*Calculateur!X134*VLOOKUP('Données projet'!$B$9,Paramètres!$A$1:$I$89,3,0)*0.475*44/12</f>
        <v>3.2341365796229402</v>
      </c>
      <c r="AB134" s="21">
        <f>EXP(-LN(2)/2)*AB133+(1-EXP(-LN(2)/2))/(LN(2)/2)*V134*Y134*VLOOKUP('Données projet'!$B$9,Paramètres!$A$1:$I$89,3,0)*0.475*44/12</f>
        <v>3.5039087284990809E-12</v>
      </c>
      <c r="AC134" s="22">
        <f t="shared" si="111"/>
        <v>33.51780420772554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29.68982337712545</v>
      </c>
      <c r="AA135" s="21">
        <f>EXP(-LN(2)/25)*AA134+(1-EXP(-LN(2)/25))/(LN(2)/25)*Calculateur!V135*Calculateur!X135*VLOOKUP('Données projet'!$B$9,Paramètres!$A$1:$I$89,3,0)*0.475*44/12</f>
        <v>3.1456989447772998</v>
      </c>
      <c r="AB135" s="21">
        <f>EXP(-LN(2)/2)*AB134+(1-EXP(-LN(2)/2))/(LN(2)/2)*V135*Y135*VLOOKUP('Données projet'!$B$9,Paramètres!$A$1:$I$89,3,0)*0.475*44/12</f>
        <v>2.4776376225804339E-12</v>
      </c>
      <c r="AC135" s="22">
        <f t="shared" si="111"/>
        <v>32.835522321905231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29.107624049704164</v>
      </c>
      <c r="AA136" s="21">
        <f>EXP(-LN(2)/25)*AA135+(1-EXP(-LN(2)/25))/(LN(2)/25)*Calculateur!V136*Calculateur!X136*VLOOKUP('Données projet'!$B$9,Paramètres!$A$1:$I$89,3,0)*0.475*44/12</f>
        <v>3.0596796417072465</v>
      </c>
      <c r="AB136" s="21">
        <f>EXP(-LN(2)/2)*AB135+(1-EXP(-LN(2)/2))/(LN(2)/2)*V136*Y136*VLOOKUP('Données projet'!$B$9,Paramètres!$A$1:$I$89,3,0)*0.475*44/12</f>
        <v>1.7519543642495408E-12</v>
      </c>
      <c r="AC136" s="22">
        <f t="shared" si="111"/>
        <v>32.167303691413167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28.536841295987085</v>
      </c>
      <c r="AA137" s="21">
        <f>EXP(-LN(2)/25)*AA136+(1-EXP(-LN(2)/25))/(LN(2)/25)*Calculateur!V137*Calculateur!X137*VLOOKUP('Données projet'!$B$9,Paramètres!$A$1:$I$89,3,0)*0.475*44/12</f>
        <v>2.9760125410032026</v>
      </c>
      <c r="AB137" s="21">
        <f>EXP(-LN(2)/2)*AB136+(1-EXP(-LN(2)/2))/(LN(2)/2)*V137*Y137*VLOOKUP('Données projet'!$B$9,Paramètres!$A$1:$I$89,3,0)*0.475*44/12</f>
        <v>1.2388188112902171E-12</v>
      </c>
      <c r="AC137" s="22">
        <f t="shared" si="111"/>
        <v>31.512853836991528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27.977251243927292</v>
      </c>
      <c r="AA138" s="21">
        <f>EXP(-LN(2)/25)*AA137+(1-EXP(-LN(2)/25))/(LN(2)/25)*Calculateur!V138*Calculateur!X138*VLOOKUP('Données projet'!$B$9,Paramètres!$A$1:$I$89,3,0)*0.475*44/12</f>
        <v>2.8946333215677722</v>
      </c>
      <c r="AB138" s="21">
        <f>EXP(-LN(2)/2)*AB137+(1-EXP(-LN(2)/2))/(LN(2)/2)*V138*Y138*VLOOKUP('Données projet'!$B$9,Paramètres!$A$1:$I$89,3,0)*0.475*44/12</f>
        <v>8.7597718212477052E-13</v>
      </c>
      <c r="AC138" s="22">
        <f t="shared" si="111"/>
        <v>30.871884565495943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27.428634411472164</v>
      </c>
      <c r="AA139" s="21">
        <f>EXP(-LN(2)/25)*AA138+(1-EXP(-LN(2)/25))/(LN(2)/25)*Calculateur!V139*Calculateur!X139*VLOOKUP('Données projet'!$B$9,Paramètres!$A$1:$I$89,3,0)*0.475*44/12</f>
        <v>2.8154794211673511</v>
      </c>
      <c r="AB139" s="21">
        <f>EXP(-LN(2)/2)*AB138+(1-EXP(-LN(2)/2))/(LN(2)/2)*V139*Y139*VLOOKUP('Données projet'!$B$9,Paramètres!$A$1:$I$89,3,0)*0.475*44/12</f>
        <v>6.1940940564510867E-13</v>
      </c>
      <c r="AC139" s="22">
        <f t="shared" si="111"/>
        <v>30.244113832640132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26.890775620478255</v>
      </c>
      <c r="AA140" s="21">
        <f>EXP(-LN(2)/25)*AA139+(1-EXP(-LN(2)/25))/(LN(2)/25)*Calculateur!V140*Calculateur!X140*VLOOKUP('Données projet'!$B$9,Paramètres!$A$1:$I$89,3,0)*0.475*44/12</f>
        <v>2.738489988335902</v>
      </c>
      <c r="AB140" s="21">
        <f>EXP(-LN(2)/2)*AB139+(1-EXP(-LN(2)/2))/(LN(2)/2)*V140*Y140*VLOOKUP('Données projet'!$B$9,Paramètres!$A$1:$I$89,3,0)*0.475*44/12</f>
        <v>4.3798859106238536E-13</v>
      </c>
      <c r="AC140" s="22">
        <f t="shared" si="111"/>
        <v>29.629265608814595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26.363463912314266</v>
      </c>
      <c r="AA141" s="21">
        <f>EXP(-LN(2)/25)*AA140+(1-EXP(-LN(2)/25))/(LN(2)/25)*Calculateur!V141*Calculateur!X141*VLOOKUP('Données projet'!$B$9,Paramètres!$A$1:$I$89,3,0)*0.475*44/12</f>
        <v>2.6636058355939269</v>
      </c>
      <c r="AB141" s="21">
        <f>EXP(-LN(2)/2)*AB140+(1-EXP(-LN(2)/2))/(LN(2)/2)*V141*Y141*VLOOKUP('Données projet'!$B$9,Paramètres!$A$1:$I$89,3,0)*0.475*44/12</f>
        <v>3.0970470282255439E-13</v>
      </c>
      <c r="AC141" s="22">
        <f t="shared" si="111"/>
        <v>29.027069747908502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25.846492465118988</v>
      </c>
      <c r="AA142" s="21">
        <f>EXP(-LN(2)/25)*AA141+(1-EXP(-LN(2)/25))/(LN(2)/25)*Calculateur!V142*Calculateur!X142*VLOOKUP('Données projet'!$B$9,Paramètres!$A$1:$I$89,3,0)*0.475*44/12</f>
        <v>2.5907693939466681</v>
      </c>
      <c r="AB142" s="21">
        <f>EXP(-LN(2)/2)*AB141+(1-EXP(-LN(2)/2))/(LN(2)/2)*V142*Y142*VLOOKUP('Données projet'!$B$9,Paramètres!$A$1:$I$89,3,0)*0.475*44/12</f>
        <v>2.189942955311927E-13</v>
      </c>
      <c r="AC142" s="22">
        <f t="shared" si="111"/>
        <v>28.437261859065877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25.339658512681762</v>
      </c>
      <c r="AA143" s="21">
        <f>EXP(-LN(2)/25)*AA142+(1-EXP(-LN(2)/25))/(LN(2)/25)*Calculateur!V143*Calculateur!X143*VLOOKUP('Données projet'!$B$9,Paramètres!$A$1:$I$89,3,0)*0.475*44/12</f>
        <v>2.5199246686265551</v>
      </c>
      <c r="AB143" s="21">
        <f>EXP(-LN(2)/2)*AB142+(1-EXP(-LN(2)/2))/(LN(2)/2)*V143*Y143*VLOOKUP('Données projet'!$B$9,Paramètres!$A$1:$I$89,3,0)*0.475*44/12</f>
        <v>1.5485235141127722E-13</v>
      </c>
      <c r="AC143" s="22">
        <f t="shared" si="111"/>
        <v>27.859583181308473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24.842763264913646</v>
      </c>
      <c r="AA144" s="21">
        <f>EXP(-LN(2)/25)*AA143+(1-EXP(-LN(2)/25))/(LN(2)/25)*Calculateur!V144*Calculateur!X144*VLOOKUP('Données projet'!$B$9,Paramètres!$A$1:$I$89,3,0)*0.475*44/12</f>
        <v>2.4510171960458829</v>
      </c>
      <c r="AB144" s="21">
        <f>EXP(-LN(2)/2)*AB143+(1-EXP(-LN(2)/2))/(LN(2)/2)*V144*Y144*VLOOKUP('Données projet'!$B$9,Paramètres!$A$1:$I$89,3,0)*0.475*44/12</f>
        <v>1.0949714776559637E-13</v>
      </c>
      <c r="AC144" s="22">
        <f t="shared" si="111"/>
        <v>27.293780460959638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24.355611829878086</v>
      </c>
      <c r="AA145" s="21">
        <f>EXP(-LN(2)/25)*AA144+(1-EXP(-LN(2)/25))/(LN(2)/25)*Calculateur!V145*Calculateur!X145*VLOOKUP('Données projet'!$B$9,Paramètres!$A$1:$I$89,3,0)*0.475*44/12</f>
        <v>2.3839940019266157</v>
      </c>
      <c r="AB145" s="21">
        <f>EXP(-LN(2)/2)*AB144+(1-EXP(-LN(2)/2))/(LN(2)/2)*V145*Y145*VLOOKUP('Données projet'!$B$9,Paramètres!$A$1:$I$89,3,0)*0.475*44/12</f>
        <v>7.7426175705638609E-14</v>
      </c>
      <c r="AC145" s="22">
        <f t="shared" si="111"/>
        <v>26.739605831804781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23.878013137350539</v>
      </c>
      <c r="AA146" s="21">
        <f>EXP(-LN(2)/25)*AA145+(1-EXP(-LN(2)/25))/(LN(2)/25)*Calculateur!V146*Calculateur!X146*VLOOKUP('Données projet'!$B$9,Paramètres!$A$1:$I$89,3,0)*0.475*44/12</f>
        <v>2.3188035605751365</v>
      </c>
      <c r="AB146" s="21">
        <f>EXP(-LN(2)/2)*AB145+(1-EXP(-LN(2)/2))/(LN(2)/2)*V146*Y146*VLOOKUP('Données projet'!$B$9,Paramètres!$A$1:$I$89,3,0)*0.475*44/12</f>
        <v>5.4748573882798183E-14</v>
      </c>
      <c r="AC146" s="22">
        <f t="shared" si="111"/>
        <v>26.19681669792573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23.40977986387702</v>
      </c>
      <c r="AA147" s="21">
        <f>EXP(-LN(2)/25)*AA146+(1-EXP(-LN(2)/25))/(LN(2)/25)*Calculateur!V147*Calculateur!X147*VLOOKUP('Données projet'!$B$9,Paramètres!$A$1:$I$89,3,0)*0.475*44/12</f>
        <v>2.2553957552706296</v>
      </c>
      <c r="AB147" s="21">
        <f>EXP(-LN(2)/2)*AB146+(1-EXP(-LN(2)/2))/(LN(2)/2)*V147*Y147*VLOOKUP('Données projet'!$B$9,Paramètres!$A$1:$I$89,3,0)*0.475*44/12</f>
        <v>3.8713087852819305E-14</v>
      </c>
      <c r="AC147" s="22">
        <f t="shared" si="111"/>
        <v>25.665175619147689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22.950728359302218</v>
      </c>
      <c r="AA148" s="21">
        <f>EXP(-LN(2)/25)*AA147+(1-EXP(-LN(2)/25))/(LN(2)/25)*Calculateur!V148*Calculateur!X148*VLOOKUP('Données projet'!$B$9,Paramètres!$A$1:$I$89,3,0)*0.475*44/12</f>
        <v>2.1937218397366465</v>
      </c>
      <c r="AB148" s="21">
        <f>EXP(-LN(2)/2)*AB147+(1-EXP(-LN(2)/2))/(LN(2)/2)*V148*Y148*VLOOKUP('Données projet'!$B$9,Paramètres!$A$1:$I$89,3,0)*0.475*44/12</f>
        <v>2.7374286941399091E-14</v>
      </c>
      <c r="AC148" s="22">
        <f t="shared" si="111"/>
        <v>25.144450199038893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22.500678574738359</v>
      </c>
      <c r="AA149" s="21">
        <f>EXP(-LN(2)/25)*AA148+(1-EXP(-LN(2)/25))/(LN(2)/25)*Calculateur!V149*Calculateur!X149*VLOOKUP('Données projet'!$B$9,Paramètres!$A$1:$I$89,3,0)*0.475*44/12</f>
        <v>2.13373440066623</v>
      </c>
      <c r="AB149" s="21">
        <f>EXP(-LN(2)/2)*AB148+(1-EXP(-LN(2)/2))/(LN(2)/2)*V149*Y149*VLOOKUP('Données projet'!$B$9,Paramètres!$A$1:$I$89,3,0)*0.475*44/12</f>
        <v>1.9356543926409652E-14</v>
      </c>
      <c r="AC149" s="22">
        <f t="shared" si="111"/>
        <v>24.634412975404608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22.059453991946533</v>
      </c>
      <c r="AA150" s="21">
        <f>EXP(-LN(2)/25)*AA149+(1-EXP(-LN(2)/25))/(LN(2)/25)*Calculateur!V150*Calculateur!X150*VLOOKUP('Données projet'!$B$9,Paramètres!$A$1:$I$89,3,0)*0.475*44/12</f>
        <v>2.0753873212717964</v>
      </c>
      <c r="AB150" s="21">
        <f>EXP(-LN(2)/2)*AB149+(1-EXP(-LN(2)/2))/(LN(2)/2)*V150*Y150*VLOOKUP('Données projet'!$B$9,Paramètres!$A$1:$I$89,3,0)*0.475*44/12</f>
        <v>1.3687143470699546E-14</v>
      </c>
      <c r="AC150" s="22">
        <f t="shared" si="111"/>
        <v>24.134841313218345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21.626881554102834</v>
      </c>
      <c r="AA151" s="21">
        <f>EXP(-LN(2)/25)*AA150+(1-EXP(-LN(2)/25))/(LN(2)/25)*Calculateur!V151*Calculateur!X151*VLOOKUP('Données projet'!$B$9,Paramètres!$A$1:$I$89,3,0)*0.475*44/12</f>
        <v>2.0186357458317432</v>
      </c>
      <c r="AB151" s="21">
        <f>EXP(-LN(2)/2)*AB150+(1-EXP(-LN(2)/2))/(LN(2)/2)*V151*Y151*VLOOKUP('Données projet'!$B$9,Paramètres!$A$1:$I$89,3,0)*0.475*44/12</f>
        <v>9.6782719632048261E-15</v>
      </c>
      <c r="AC151" s="22">
        <f t="shared" si="111"/>
        <v>23.645517299934589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21.202791597922111</v>
      </c>
      <c r="AA152" s="21">
        <f>EXP(-LN(2)/25)*AA151+(1-EXP(-LN(2)/25))/(LN(2)/25)*Calculateur!V152*Calculateur!X152*VLOOKUP('Données projet'!$B$9,Paramètres!$A$1:$I$89,3,0)*0.475*44/12</f>
        <v>1.963436045206534</v>
      </c>
      <c r="AB152" s="21">
        <f>EXP(-LN(2)/2)*AB151+(1-EXP(-LN(2)/2))/(LN(2)/2)*V152*Y152*VLOOKUP('Données projet'!$B$9,Paramètres!$A$1:$I$89,3,0)*0.475*44/12</f>
        <v>6.8435717353497728E-15</v>
      </c>
      <c r="AC152" s="22">
        <f t="shared" si="111"/>
        <v>23.166227643128654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20.787017787112763</v>
      </c>
      <c r="AA153" s="21">
        <f>EXP(-LN(2)/25)*AA152+(1-EXP(-LN(2)/25))/(LN(2)/25)*Calculateur!V153*Calculateur!X153*VLOOKUP('Données projet'!$B$9,Paramètres!$A$1:$I$89,3,0)*0.475*44/12</f>
        <v>1.9097457832977471</v>
      </c>
      <c r="AB153" s="21">
        <f>EXP(-LN(2)/2)*AB152+(1-EXP(-LN(2)/2))/(LN(2)/2)*V153*Y153*VLOOKUP('Données projet'!$B$9,Paramètres!$A$1:$I$89,3,0)*0.475*44/12</f>
        <v>4.8391359816024131E-15</v>
      </c>
      <c r="AC153" s="22">
        <f t="shared" si="111"/>
        <v>22.696763570410514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20.379397047136401</v>
      </c>
      <c r="AA154" s="21">
        <f>EXP(-LN(2)/25)*AA153+(1-EXP(-LN(2)/25))/(LN(2)/25)*Calculateur!V154*Calculateur!X154*VLOOKUP('Données projet'!$B$9,Paramètres!$A$1:$I$89,3,0)*0.475*44/12</f>
        <v>1.8575236844243044</v>
      </c>
      <c r="AB154" s="21">
        <f>EXP(-LN(2)/2)*AB153+(1-EXP(-LN(2)/2))/(LN(2)/2)*V154*Y154*VLOOKUP('Données projet'!$B$9,Paramètres!$A$1:$I$89,3,0)*0.475*44/12</f>
        <v>3.4217858676748864E-15</v>
      </c>
      <c r="AC154" s="22">
        <f t="shared" ref="AC154:AC203" si="163">SUM(Z154:AB154)</f>
        <v>22.236920731560708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19.979769501246874</v>
      </c>
      <c r="AA155" s="21">
        <f>EXP(-LN(2)/25)*AA154+(1-EXP(-LN(2)/25))/(LN(2)/25)*Calculateur!V155*Calculateur!X155*VLOOKUP('Données projet'!$B$9,Paramètres!$A$1:$I$89,3,0)*0.475*44/12</f>
        <v>1.8067296015907965</v>
      </c>
      <c r="AB155" s="21">
        <f>EXP(-LN(2)/2)*AB154+(1-EXP(-LN(2)/2))/(LN(2)/2)*V155*Y155*VLOOKUP('Données projet'!$B$9,Paramètres!$A$1:$I$89,3,0)*0.475*44/12</f>
        <v>2.4195679908012065E-15</v>
      </c>
      <c r="AC155" s="22">
        <f t="shared" si="163"/>
        <v>21.786499102837674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19.587978407783506</v>
      </c>
      <c r="AA156" s="21">
        <f>EXP(-LN(2)/25)*AA155+(1-EXP(-LN(2)/25))/(LN(2)/25)*Calculateur!V156*Calculateur!X156*VLOOKUP('Données projet'!$B$9,Paramètres!$A$1:$I$89,3,0)*0.475*44/12</f>
        <v>1.7573244856235157</v>
      </c>
      <c r="AB156" s="21">
        <f>EXP(-LN(2)/2)*AB155+(1-EXP(-LN(2)/2))/(LN(2)/2)*V156*Y156*VLOOKUP('Données projet'!$B$9,Paramètres!$A$1:$I$89,3,0)*0.475*44/12</f>
        <v>1.7108929338374432E-15</v>
      </c>
      <c r="AC156" s="22">
        <f t="shared" si="163"/>
        <v>21.345302893407023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19.203870098693983</v>
      </c>
      <c r="AA157" s="21">
        <f>EXP(-LN(2)/25)*AA156+(1-EXP(-LN(2)/25))/(LN(2)/25)*Calculateur!V157*Calculateur!X157*VLOOKUP('Données projet'!$B$9,Paramètres!$A$1:$I$89,3,0)*0.475*44/12</f>
        <v>1.7092703551504624</v>
      </c>
      <c r="AB157" s="21">
        <f>EXP(-LN(2)/2)*AB156+(1-EXP(-LN(2)/2))/(LN(2)/2)*V157*Y157*VLOOKUP('Données projet'!$B$9,Paramètres!$A$1:$I$89,3,0)*0.475*44/12</f>
        <v>1.2097839954006033E-15</v>
      </c>
      <c r="AC157" s="22">
        <f t="shared" si="163"/>
        <v>20.913140453844445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18.827293919262772</v>
      </c>
      <c r="AA158" s="21">
        <f>EXP(-LN(2)/25)*AA157+(1-EXP(-LN(2)/25))/(LN(2)/25)*Calculateur!V158*Calculateur!X158*VLOOKUP('Données projet'!$B$9,Paramètres!$A$1:$I$89,3,0)*0.475*44/12</f>
        <v>1.6625302674022517</v>
      </c>
      <c r="AB158" s="21">
        <f>EXP(-LN(2)/2)*AB157+(1-EXP(-LN(2)/2))/(LN(2)/2)*V158*Y158*VLOOKUP('Données projet'!$B$9,Paramètres!$A$1:$I$89,3,0)*0.475*44/12</f>
        <v>8.554464669187216E-16</v>
      </c>
      <c r="AC158" s="22">
        <f t="shared" si="163"/>
        <v>20.489824186665025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18.458102169021416</v>
      </c>
      <c r="AA159" s="21">
        <f>EXP(-LN(2)/25)*AA158+(1-EXP(-LN(2)/25))/(LN(2)/25)*Calculateur!V159*Calculateur!X159*VLOOKUP('Données projet'!$B$9,Paramètres!$A$1:$I$89,3,0)*0.475*44/12</f>
        <v>1.6170682898114701</v>
      </c>
      <c r="AB159" s="21">
        <f>EXP(-LN(2)/2)*AB158+(1-EXP(-LN(2)/2))/(LN(2)/2)*V159*Y159*VLOOKUP('Données projet'!$B$9,Paramètres!$A$1:$I$89,3,0)*0.475*44/12</f>
        <v>6.0489199770030163E-16</v>
      </c>
      <c r="AC159" s="22">
        <f t="shared" si="163"/>
        <v>20.075170458832886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18.096150043817563</v>
      </c>
      <c r="AA160" s="21">
        <f>EXP(-LN(2)/25)*AA159+(1-EXP(-LN(2)/25))/(LN(2)/25)*Calculateur!V160*Calculateur!X160*VLOOKUP('Données projet'!$B$9,Paramètres!$A$1:$I$89,3,0)*0.475*44/12</f>
        <v>1.5728494723886499</v>
      </c>
      <c r="AB160" s="21">
        <f>EXP(-LN(2)/2)*AB159+(1-EXP(-LN(2)/2))/(LN(2)/2)*V160*Y160*VLOOKUP('Données projet'!$B$9,Paramètres!$A$1:$I$89,3,0)*0.475*44/12</f>
        <v>4.277232334593608E-16</v>
      </c>
      <c r="AC160" s="22">
        <f t="shared" si="163"/>
        <v>19.668999516206213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17.741295579019958</v>
      </c>
      <c r="AA161" s="21">
        <f>EXP(-LN(2)/25)*AA160+(1-EXP(-LN(2)/25))/(LN(2)/25)*Calculateur!V161*Calculateur!X161*VLOOKUP('Données projet'!$B$9,Paramètres!$A$1:$I$89,3,0)*0.475*44/12</f>
        <v>1.5298398208536232</v>
      </c>
      <c r="AB161" s="21">
        <f>EXP(-LN(2)/2)*AB160+(1-EXP(-LN(2)/2))/(LN(2)/2)*V161*Y161*VLOOKUP('Données projet'!$B$9,Paramètres!$A$1:$I$89,3,0)*0.475*44/12</f>
        <v>3.0244599885015082E-16</v>
      </c>
      <c r="AC161" s="22">
        <f t="shared" si="163"/>
        <v>19.271135399873582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17.393399593837184</v>
      </c>
      <c r="AA162" s="21">
        <f>EXP(-LN(2)/25)*AA161+(1-EXP(-LN(2)/25))/(LN(2)/25)*Calculateur!V162*Calculateur!X162*VLOOKUP('Données projet'!$B$9,Paramètres!$A$1:$I$89,3,0)*0.475*44/12</f>
        <v>1.4880062705016013</v>
      </c>
      <c r="AB162" s="21">
        <f>EXP(-LN(2)/2)*AB161+(1-EXP(-LN(2)/2))/(LN(2)/2)*V162*Y162*VLOOKUP('Données projet'!$B$9,Paramètres!$A$1:$I$89,3,0)*0.475*44/12</f>
        <v>2.138616167296804E-16</v>
      </c>
      <c r="AC162" s="22">
        <f t="shared" si="163"/>
        <v>18.881405864338785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17.052325636728245</v>
      </c>
      <c r="AA163" s="21">
        <f>EXP(-LN(2)/25)*AA162+(1-EXP(-LN(2)/25))/(LN(2)/25)*Calculateur!V163*Calculateur!X163*VLOOKUP('Données projet'!$B$9,Paramètres!$A$1:$I$89,3,0)*0.475*44/12</f>
        <v>1.4473166607838861</v>
      </c>
      <c r="AB163" s="21">
        <f>EXP(-LN(2)/2)*AB162+(1-EXP(-LN(2)/2))/(LN(2)/2)*V163*Y163*VLOOKUP('Données projet'!$B$9,Paramètres!$A$1:$I$89,3,0)*0.475*44/12</f>
        <v>1.5122299942507541E-16</v>
      </c>
      <c r="AC163" s="22">
        <f t="shared" si="163"/>
        <v>18.499642297512132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16.717939931883638</v>
      </c>
      <c r="AA164" s="21">
        <f>EXP(-LN(2)/25)*AA163+(1-EXP(-LN(2)/25))/(LN(2)/25)*Calculateur!V164*Calculateur!X164*VLOOKUP('Données projet'!$B$9,Paramètres!$A$1:$I$89,3,0)*0.475*44/12</f>
        <v>1.4077397105836755</v>
      </c>
      <c r="AB164" s="21">
        <f>EXP(-LN(2)/2)*AB163+(1-EXP(-LN(2)/2))/(LN(2)/2)*V164*Y164*VLOOKUP('Données projet'!$B$9,Paramètres!$A$1:$I$89,3,0)*0.475*44/12</f>
        <v>1.069308083648402E-16</v>
      </c>
      <c r="AC164" s="22">
        <f t="shared" si="163"/>
        <v>18.125679642467315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16.390111326755896</v>
      </c>
      <c r="AA165" s="21">
        <f>EXP(-LN(2)/25)*AA164+(1-EXP(-LN(2)/25))/(LN(2)/25)*Calculateur!V165*Calculateur!X165*VLOOKUP('Données projet'!$B$9,Paramètres!$A$1:$I$89,3,0)*0.475*44/12</f>
        <v>1.369244994167951</v>
      </c>
      <c r="AB165" s="21">
        <f>EXP(-LN(2)/2)*AB164+(1-EXP(-LN(2)/2))/(LN(2)/2)*V165*Y165*VLOOKUP('Données projet'!$B$9,Paramètres!$A$1:$I$89,3,0)*0.475*44/12</f>
        <v>7.5611499712537704E-17</v>
      </c>
      <c r="AC165" s="22">
        <f t="shared" si="163"/>
        <v>17.759356320923846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16.068711240619002</v>
      </c>
      <c r="AA166" s="21">
        <f>EXP(-LN(2)/25)*AA165+(1-EXP(-LN(2)/25))/(LN(2)/25)*Calculateur!V166*Calculateur!X166*VLOOKUP('Données projet'!$B$9,Paramètres!$A$1:$I$89,3,0)*0.475*44/12</f>
        <v>1.3318029177969635</v>
      </c>
      <c r="AB166" s="21">
        <f>EXP(-LN(2)/2)*AB165+(1-EXP(-LN(2)/2))/(LN(2)/2)*V166*Y166*VLOOKUP('Données projet'!$B$9,Paramètres!$A$1:$I$89,3,0)*0.475*44/12</f>
        <v>5.34654041824201E-17</v>
      </c>
      <c r="AC166" s="22">
        <f t="shared" si="163"/>
        <v>17.400514158415966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15.753613614136558</v>
      </c>
      <c r="AA167" s="21">
        <f>EXP(-LN(2)/25)*AA166+(1-EXP(-LN(2)/25))/(LN(2)/25)*Calculateur!V167*Calculateur!X167*VLOOKUP('Données projet'!$B$9,Paramètres!$A$1:$I$89,3,0)*0.475*44/12</f>
        <v>1.295384696973334</v>
      </c>
      <c r="AB167" s="21">
        <f>EXP(-LN(2)/2)*AB166+(1-EXP(-LN(2)/2))/(LN(2)/2)*V167*Y167*VLOOKUP('Données projet'!$B$9,Paramètres!$A$1:$I$89,3,0)*0.475*44/12</f>
        <v>3.7805749856268852E-17</v>
      </c>
      <c r="AC167" s="22">
        <f t="shared" si="163"/>
        <v>17.048998311109891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15.44469485991886</v>
      </c>
      <c r="AA168" s="21">
        <f>EXP(-LN(2)/25)*AA167+(1-EXP(-LN(2)/25))/(LN(2)/25)*Calculateur!V168*Calculateur!X168*VLOOKUP('Données projet'!$B$9,Paramètres!$A$1:$I$89,3,0)*0.475*44/12</f>
        <v>1.2599623343132775</v>
      </c>
      <c r="AB168" s="21">
        <f>EXP(-LN(2)/2)*AB167+(1-EXP(-LN(2)/2))/(LN(2)/2)*V168*Y168*VLOOKUP('Données projet'!$B$9,Paramètres!$A$1:$I$89,3,0)*0.475*44/12</f>
        <v>2.673270209121005E-17</v>
      </c>
      <c r="AC168" s="22">
        <f t="shared" si="163"/>
        <v>16.704657194232137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15.141833814049535</v>
      </c>
      <c r="AA169" s="21">
        <f>EXP(-LN(2)/25)*AA168+(1-EXP(-LN(2)/25))/(LN(2)/25)*Calculateur!V169*Calculateur!X169*VLOOKUP('Données projet'!$B$9,Paramètres!$A$1:$I$89,3,0)*0.475*44/12</f>
        <v>1.2255085980229414</v>
      </c>
      <c r="AB169" s="21">
        <f>EXP(-LN(2)/2)*AB168+(1-EXP(-LN(2)/2))/(LN(2)/2)*V169*Y169*VLOOKUP('Données projet'!$B$9,Paramètres!$A$1:$I$89,3,0)*0.475*44/12</f>
        <v>1.8902874928134426E-17</v>
      </c>
      <c r="AC169" s="22">
        <f t="shared" si="163"/>
        <v>16.367342412072478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14.844911688562711</v>
      </c>
      <c r="AA170" s="21">
        <f>EXP(-LN(2)/25)*AA169+(1-EXP(-LN(2)/25))/(LN(2)/25)*Calculateur!V170*Calculateur!X170*VLOOKUP('Données projet'!$B$9,Paramètres!$A$1:$I$89,3,0)*0.475*44/12</f>
        <v>1.1919970009633079</v>
      </c>
      <c r="AB170" s="21">
        <f>EXP(-LN(2)/2)*AB169+(1-EXP(-LN(2)/2))/(LN(2)/2)*V170*Y170*VLOOKUP('Données projet'!$B$9,Paramètres!$A$1:$I$89,3,0)*0.475*44/12</f>
        <v>1.3366351045605025E-17</v>
      </c>
      <c r="AC170" s="22">
        <f t="shared" si="163"/>
        <v>16.036908689526019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14.553812024852068</v>
      </c>
      <c r="AA171" s="21">
        <f>EXP(-LN(2)/25)*AA170+(1-EXP(-LN(2)/25))/(LN(2)/25)*Calculateur!V171*Calculateur!X171*VLOOKUP('Données projet'!$B$9,Paramètres!$A$1:$I$89,3,0)*0.475*44/12</f>
        <v>1.1594017802875682</v>
      </c>
      <c r="AB171" s="21">
        <f>EXP(-LN(2)/2)*AB170+(1-EXP(-LN(2)/2))/(LN(2)/2)*V171*Y171*VLOOKUP('Données projet'!$B$9,Paramètres!$A$1:$I$89,3,0)*0.475*44/12</f>
        <v>9.451437464067213E-18</v>
      </c>
      <c r="AC171" s="22">
        <f t="shared" si="163"/>
        <v>15.713213805139636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14.268420647993528</v>
      </c>
      <c r="AA172" s="21">
        <f>EXP(-LN(2)/25)*AA171+(1-EXP(-LN(2)/25))/(LN(2)/25)*Calculateur!V172*Calculateur!X172*VLOOKUP('Données projet'!$B$9,Paramètres!$A$1:$I$89,3,0)*0.475*44/12</f>
        <v>1.1276978776353148</v>
      </c>
      <c r="AB172" s="21">
        <f>EXP(-LN(2)/2)*AB171+(1-EXP(-LN(2)/2))/(LN(2)/2)*V172*Y172*VLOOKUP('Données projet'!$B$9,Paramètres!$A$1:$I$89,3,0)*0.475*44/12</f>
        <v>6.6831755228025125E-18</v>
      </c>
      <c r="AC172" s="22">
        <f t="shared" si="163"/>
        <v>15.396118525628843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13.988625621963633</v>
      </c>
      <c r="AA173" s="21">
        <f>EXP(-LN(2)/25)*AA172+(1-EXP(-LN(2)/25))/(LN(2)/25)*Calculateur!V173*Calculateur!X173*VLOOKUP('Données projet'!$B$9,Paramètres!$A$1:$I$89,3,0)*0.475*44/12</f>
        <v>1.0968609198683232</v>
      </c>
      <c r="AB173" s="21">
        <f>EXP(-LN(2)/2)*AB172+(1-EXP(-LN(2)/2))/(LN(2)/2)*V173*Y173*VLOOKUP('Données projet'!$B$9,Paramètres!$A$1:$I$89,3,0)*0.475*44/12</f>
        <v>4.7257187320336065E-18</v>
      </c>
      <c r="AC173" s="22">
        <f t="shared" si="163"/>
        <v>15.085486541831957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13.714317205736069</v>
      </c>
      <c r="AA174" s="21">
        <f>EXP(-LN(2)/25)*AA173+(1-EXP(-LN(2)/25))/(LN(2)/25)*Calculateur!V174*Calculateur!X174*VLOOKUP('Données projet'!$B$9,Paramètres!$A$1:$I$89,3,0)*0.475*44/12</f>
        <v>1.066867200333115</v>
      </c>
      <c r="AB174" s="21">
        <f>EXP(-LN(2)/2)*AB173+(1-EXP(-LN(2)/2))/(LN(2)/2)*V174*Y174*VLOOKUP('Données projet'!$B$9,Paramètres!$A$1:$I$89,3,0)*0.475*44/12</f>
        <v>3.3415877614012563E-18</v>
      </c>
      <c r="AC174" s="22">
        <f t="shared" si="163"/>
        <v>14.781184406069185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13.445387810239115</v>
      </c>
      <c r="AA175" s="21">
        <f>EXP(-LN(2)/25)*AA174+(1-EXP(-LN(2)/25))/(LN(2)/25)*Calculateur!V175*Calculateur!X175*VLOOKUP('Données projet'!$B$9,Paramètres!$A$1:$I$89,3,0)*0.475*44/12</f>
        <v>1.0376936606358982</v>
      </c>
      <c r="AB175" s="21">
        <f>EXP(-LN(2)/2)*AB174+(1-EXP(-LN(2)/2))/(LN(2)/2)*V175*Y175*VLOOKUP('Données projet'!$B$9,Paramètres!$A$1:$I$89,3,0)*0.475*44/12</f>
        <v>2.3628593660168033E-18</v>
      </c>
      <c r="AC175" s="22">
        <f t="shared" si="163"/>
        <v>14.483081470875014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13.181731956157121</v>
      </c>
      <c r="AA176" s="21">
        <f>EXP(-LN(2)/25)*AA175+(1-EXP(-LN(2)/25))/(LN(2)/25)*Calculateur!V176*Calculateur!X176*VLOOKUP('Données projet'!$B$9,Paramètres!$A$1:$I$89,3,0)*0.475*44/12</f>
        <v>1.0093178729158716</v>
      </c>
      <c r="AB176" s="21">
        <f>EXP(-LN(2)/2)*AB175+(1-EXP(-LN(2)/2))/(LN(2)/2)*V176*Y176*VLOOKUP('Données projet'!$B$9,Paramètres!$A$1:$I$89,3,0)*0.475*44/12</f>
        <v>1.6707938807006281E-18</v>
      </c>
      <c r="AC176" s="22">
        <f t="shared" si="163"/>
        <v>14.191049829072993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12.923246232559482</v>
      </c>
      <c r="AA177" s="21">
        <f>EXP(-LN(2)/25)*AA176+(1-EXP(-LN(2)/25))/(LN(2)/25)*Calculateur!V177*Calculateur!X177*VLOOKUP('Données projet'!$B$9,Paramètres!$A$1:$I$89,3,0)*0.475*44/12</f>
        <v>0.98171802260326702</v>
      </c>
      <c r="AB177" s="21">
        <f>EXP(-LN(2)/2)*AB176+(1-EXP(-LN(2)/2))/(LN(2)/2)*V177*Y177*VLOOKUP('Données projet'!$B$9,Paramètres!$A$1:$I$89,3,0)*0.475*44/12</f>
        <v>1.1814296830084016E-18</v>
      </c>
      <c r="AC177" s="22">
        <f t="shared" si="163"/>
        <v>13.904964255162749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12.66982925634087</v>
      </c>
      <c r="AA178" s="21">
        <f>EXP(-LN(2)/25)*AA177+(1-EXP(-LN(2)/25))/(LN(2)/25)*Calculateur!V178*Calculateur!X178*VLOOKUP('Données projet'!$B$9,Paramètres!$A$1:$I$89,3,0)*0.475*44/12</f>
        <v>0.95487289164887357</v>
      </c>
      <c r="AB178" s="21">
        <f>EXP(-LN(2)/2)*AB177+(1-EXP(-LN(2)/2))/(LN(2)/2)*V178*Y178*VLOOKUP('Données projet'!$B$9,Paramètres!$A$1:$I$89,3,0)*0.475*44/12</f>
        <v>8.3539694035031406E-19</v>
      </c>
      <c r="AC178" s="22">
        <f t="shared" si="163"/>
        <v>13.624702147989744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12.421381632456812</v>
      </c>
      <c r="AA179" s="21">
        <f>EXP(-LN(2)/25)*AA178+(1-EXP(-LN(2)/25))/(LN(2)/25)*Calculateur!V179*Calculateur!X179*VLOOKUP('Données projet'!$B$9,Paramètres!$A$1:$I$89,3,0)*0.475*44/12</f>
        <v>0.92876184221215219</v>
      </c>
      <c r="AB179" s="21">
        <f>EXP(-LN(2)/2)*AB178+(1-EXP(-LN(2)/2))/(LN(2)/2)*V179*Y179*VLOOKUP('Données projet'!$B$9,Paramètres!$A$1:$I$89,3,0)*0.475*44/12</f>
        <v>5.9071484150420081E-19</v>
      </c>
      <c r="AC179" s="22">
        <f t="shared" si="163"/>
        <v>13.350143474668965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12.177805914939034</v>
      </c>
      <c r="AA180" s="21">
        <f>EXP(-LN(2)/25)*AA179+(1-EXP(-LN(2)/25))/(LN(2)/25)*Calculateur!V180*Calculateur!X180*VLOOKUP('Données projet'!$B$9,Paramètres!$A$1:$I$89,3,0)*0.475*44/12</f>
        <v>0.90336480079539827</v>
      </c>
      <c r="AB180" s="21">
        <f>EXP(-LN(2)/2)*AB179+(1-EXP(-LN(2)/2))/(LN(2)/2)*V180*Y180*VLOOKUP('Données projet'!$B$9,Paramètres!$A$1:$I$89,3,0)*0.475*44/12</f>
        <v>4.1769847017515703E-19</v>
      </c>
      <c r="AC180" s="22">
        <f t="shared" si="163"/>
        <v>13.081170715734432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11.939006568675261</v>
      </c>
      <c r="AA181" s="21">
        <f>EXP(-LN(2)/25)*AA180+(1-EXP(-LN(2)/25))/(LN(2)/25)*Calculateur!V181*Calculateur!X181*VLOOKUP('Données projet'!$B$9,Paramètres!$A$1:$I$89,3,0)*0.475*44/12</f>
        <v>0.87866224281175787</v>
      </c>
      <c r="AB181" s="21">
        <f>EXP(-LN(2)/2)*AB180+(1-EXP(-LN(2)/2))/(LN(2)/2)*V181*Y181*VLOOKUP('Données projet'!$B$9,Paramètres!$A$1:$I$89,3,0)*0.475*44/12</f>
        <v>2.9535742075210041E-19</v>
      </c>
      <c r="AC181" s="22">
        <f t="shared" si="163"/>
        <v>12.817668811487019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11.704889931938501</v>
      </c>
      <c r="AA182" s="21">
        <f>EXP(-LN(2)/25)*AA181+(1-EXP(-LN(2)/25))/(LN(2)/25)*Calculateur!V182*Calculateur!X182*VLOOKUP('Données projet'!$B$9,Paramètres!$A$1:$I$89,3,0)*0.475*44/12</f>
        <v>0.85463517757523122</v>
      </c>
      <c r="AB182" s="21">
        <f>EXP(-LN(2)/2)*AB181+(1-EXP(-LN(2)/2))/(LN(2)/2)*V182*Y182*VLOOKUP('Données projet'!$B$9,Paramètres!$A$1:$I$89,3,0)*0.475*44/12</f>
        <v>2.0884923508757852E-19</v>
      </c>
      <c r="AC182" s="22">
        <f t="shared" si="163"/>
        <v>12.559525109513732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11.4753641796511</v>
      </c>
      <c r="AA183" s="21">
        <f>EXP(-LN(2)/25)*AA182+(1-EXP(-LN(2)/25))/(LN(2)/25)*Calculateur!V183*Calculateur!X183*VLOOKUP('Données projet'!$B$9,Paramètres!$A$1:$I$89,3,0)*0.475*44/12</f>
        <v>0.83126513370112587</v>
      </c>
      <c r="AB183" s="21">
        <f>EXP(-LN(2)/2)*AB182+(1-EXP(-LN(2)/2))/(LN(2)/2)*V183*Y183*VLOOKUP('Données projet'!$B$9,Paramètres!$A$1:$I$89,3,0)*0.475*44/12</f>
        <v>1.476787103760502E-19</v>
      </c>
      <c r="AC183" s="22">
        <f t="shared" si="163"/>
        <v>12.306629313352225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11.250339287369171</v>
      </c>
      <c r="AA184" s="21">
        <f>EXP(-LN(2)/25)*AA183+(1-EXP(-LN(2)/25))/(LN(2)/25)*Calculateur!V184*Calculateur!X184*VLOOKUP('Données projet'!$B$9,Paramètres!$A$1:$I$89,3,0)*0.475*44/12</f>
        <v>0.80853414490573505</v>
      </c>
      <c r="AB184" s="21">
        <f>EXP(-LN(2)/2)*AB183+(1-EXP(-LN(2)/2))/(LN(2)/2)*V184*Y184*VLOOKUP('Données projet'!$B$9,Paramètres!$A$1:$I$89,3,0)*0.475*44/12</f>
        <v>1.0442461754378926E-19</v>
      </c>
      <c r="AC184" s="22">
        <f t="shared" si="163"/>
        <v>12.058873432274906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11.029726995973258</v>
      </c>
      <c r="AA185" s="21">
        <f>EXP(-LN(2)/25)*AA184+(1-EXP(-LN(2)/25))/(LN(2)/25)*Calculateur!V185*Calculateur!X185*VLOOKUP('Données projet'!$B$9,Paramètres!$A$1:$I$89,3,0)*0.475*44/12</f>
        <v>0.78642473619432496</v>
      </c>
      <c r="AB185" s="21">
        <f>EXP(-LN(2)/2)*AB184+(1-EXP(-LN(2)/2))/(LN(2)/2)*V185*Y185*VLOOKUP('Données projet'!$B$9,Paramètres!$A$1:$I$89,3,0)*0.475*44/12</f>
        <v>7.3839355188025102E-20</v>
      </c>
      <c r="AC185" s="22">
        <f t="shared" si="163"/>
        <v>11.816151732167583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10.813440777051408</v>
      </c>
      <c r="AA186" s="21">
        <f>EXP(-LN(2)/25)*AA185+(1-EXP(-LN(2)/25))/(LN(2)/25)*Calculateur!V186*Calculateur!X186*VLOOKUP('Données projet'!$B$9,Paramètres!$A$1:$I$89,3,0)*0.475*44/12</f>
        <v>0.76491991042681162</v>
      </c>
      <c r="AB186" s="21">
        <f>EXP(-LN(2)/2)*AB185+(1-EXP(-LN(2)/2))/(LN(2)/2)*V186*Y186*VLOOKUP('Données projet'!$B$9,Paramètres!$A$1:$I$89,3,0)*0.475*44/12</f>
        <v>5.2212308771894629E-20</v>
      </c>
      <c r="AC186" s="22">
        <f t="shared" si="163"/>
        <v>11.57836068747822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10.601395798961049</v>
      </c>
      <c r="AA187" s="21">
        <f>EXP(-LN(2)/25)*AA186+(1-EXP(-LN(2)/25))/(LN(2)/25)*Calculateur!V187*Calculateur!X187*VLOOKUP('Données projet'!$B$9,Paramètres!$A$1:$I$89,3,0)*0.475*44/12</f>
        <v>0.74400313525080064</v>
      </c>
      <c r="AB187" s="21">
        <f>EXP(-LN(2)/2)*AB186+(1-EXP(-LN(2)/2))/(LN(2)/2)*V187*Y187*VLOOKUP('Données projet'!$B$9,Paramètres!$A$1:$I$89,3,0)*0.475*44/12</f>
        <v>3.6919677594012551E-20</v>
      </c>
      <c r="AC187" s="22">
        <f t="shared" si="163"/>
        <v>11.345398934211849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10.393508893556374</v>
      </c>
      <c r="AA188" s="21">
        <f>EXP(-LN(2)/25)*AA187+(1-EXP(-LN(2)/25))/(LN(2)/25)*Calculateur!V188*Calculateur!X188*VLOOKUP('Données projet'!$B$9,Paramètres!$A$1:$I$89,3,0)*0.475*44/12</f>
        <v>0.72365833039194305</v>
      </c>
      <c r="AB188" s="21">
        <f>EXP(-LN(2)/2)*AB187+(1-EXP(-LN(2)/2))/(LN(2)/2)*V188*Y188*VLOOKUP('Données projet'!$B$9,Paramètres!$A$1:$I$89,3,0)*0.475*44/12</f>
        <v>2.6106154385947315E-20</v>
      </c>
      <c r="AC188" s="22">
        <f t="shared" si="163"/>
        <v>11.117167223948318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10.189698523568193</v>
      </c>
      <c r="AA189" s="21">
        <f>EXP(-LN(2)/25)*AA188+(1-EXP(-LN(2)/25))/(LN(2)/25)*Calculateur!V189*Calculateur!X189*VLOOKUP('Données projet'!$B$9,Paramètres!$A$1:$I$89,3,0)*0.475*44/12</f>
        <v>0.70386985529183776</v>
      </c>
      <c r="AB189" s="21">
        <f>EXP(-LN(2)/2)*AB188+(1-EXP(-LN(2)/2))/(LN(2)/2)*V189*Y189*VLOOKUP('Données projet'!$B$9,Paramètres!$A$1:$I$89,3,0)*0.475*44/12</f>
        <v>1.8459838797006275E-20</v>
      </c>
      <c r="AC189" s="22">
        <f t="shared" si="163"/>
        <v>10.893568378860031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9.9898847506234301</v>
      </c>
      <c r="AA190" s="21">
        <f>EXP(-LN(2)/25)*AA189+(1-EXP(-LN(2)/25))/(LN(2)/25)*Calculateur!V190*Calculateur!X190*VLOOKUP('Données projet'!$B$9,Paramètres!$A$1:$I$89,3,0)*0.475*44/12</f>
        <v>0.68462249708397549</v>
      </c>
      <c r="AB190" s="21">
        <f>EXP(-LN(2)/2)*AB189+(1-EXP(-LN(2)/2))/(LN(2)/2)*V190*Y190*VLOOKUP('Données projet'!$B$9,Paramètres!$A$1:$I$89,3,0)*0.475*44/12</f>
        <v>1.3053077192973657E-20</v>
      </c>
      <c r="AC190" s="22">
        <f t="shared" si="163"/>
        <v>10.674507247707405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9.793989203891746</v>
      </c>
      <c r="AA191" s="21">
        <f>EXP(-LN(2)/25)*AA190+(1-EXP(-LN(2)/25))/(LN(2)/25)*Calculateur!V191*Calculateur!X191*VLOOKUP('Données projet'!$B$9,Paramètres!$A$1:$I$89,3,0)*0.475*44/12</f>
        <v>0.66590145889848174</v>
      </c>
      <c r="AB191" s="21">
        <f>EXP(-LN(2)/2)*AB190+(1-EXP(-LN(2)/2))/(LN(2)/2)*V191*Y191*VLOOKUP('Données projet'!$B$9,Paramètres!$A$1:$I$89,3,0)*0.475*44/12</f>
        <v>9.2299193985031377E-21</v>
      </c>
      <c r="AC191" s="22">
        <f t="shared" si="163"/>
        <v>10.459890662790228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9.6019350493469844</v>
      </c>
      <c r="AA192" s="21">
        <f>EXP(-LN(2)/25)*AA191+(1-EXP(-LN(2)/25))/(LN(2)/25)*Calculateur!V192*Calculateur!X192*VLOOKUP('Données projet'!$B$9,Paramètres!$A$1:$I$89,3,0)*0.475*44/12</f>
        <v>0.64769234848666701</v>
      </c>
      <c r="AB192" s="21">
        <f>EXP(-LN(2)/2)*AB191+(1-EXP(-LN(2)/2))/(LN(2)/2)*V192*Y192*VLOOKUP('Données projet'!$B$9,Paramètres!$A$1:$I$89,3,0)*0.475*44/12</f>
        <v>6.5265385964868286E-21</v>
      </c>
      <c r="AC192" s="22">
        <f t="shared" si="163"/>
        <v>10.249627397833651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9.4136469596313788</v>
      </c>
      <c r="AA193" s="21">
        <f>EXP(-LN(2)/25)*AA192+(1-EXP(-LN(2)/25))/(LN(2)/25)*Calculateur!V193*Calculateur!X193*VLOOKUP('Données projet'!$B$9,Paramètres!$A$1:$I$89,3,0)*0.475*44/12</f>
        <v>0.62998116715663877</v>
      </c>
      <c r="AB193" s="21">
        <f>EXP(-LN(2)/2)*AB192+(1-EXP(-LN(2)/2))/(LN(2)/2)*V193*Y193*VLOOKUP('Données projet'!$B$9,Paramètres!$A$1:$I$89,3,0)*0.475*44/12</f>
        <v>4.6149596992515689E-21</v>
      </c>
      <c r="AC193" s="22">
        <f t="shared" si="163"/>
        <v>10.043628126788018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9.2290510845107008</v>
      </c>
      <c r="AA194" s="21">
        <f>EXP(-LN(2)/25)*AA193+(1-EXP(-LN(2)/25))/(LN(2)/25)*Calculateur!V194*Calculateur!X194*VLOOKUP('Données projet'!$B$9,Paramètres!$A$1:$I$89,3,0)*0.475*44/12</f>
        <v>0.61275429901147072</v>
      </c>
      <c r="AB194" s="21">
        <f>EXP(-LN(2)/2)*AB193+(1-EXP(-LN(2)/2))/(LN(2)/2)*V194*Y194*VLOOKUP('Données projet'!$B$9,Paramètres!$A$1:$I$89,3,0)*0.475*44/12</f>
        <v>3.2632692982434143E-21</v>
      </c>
      <c r="AC194" s="22">
        <f t="shared" si="163"/>
        <v>9.8418053835221713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9.0480750219087742</v>
      </c>
      <c r="AA195" s="21">
        <f>EXP(-LN(2)/25)*AA194+(1-EXP(-LN(2)/25))/(LN(2)/25)*Calculateur!V195*Calculateur!X195*VLOOKUP('Données projet'!$B$9,Paramètres!$A$1:$I$89,3,0)*0.475*44/12</f>
        <v>0.59599850048165393</v>
      </c>
      <c r="AB195" s="21">
        <f>EXP(-LN(2)/2)*AB194+(1-EXP(-LN(2)/2))/(LN(2)/2)*V195*Y195*VLOOKUP('Données projet'!$B$9,Paramètres!$A$1:$I$89,3,0)*0.475*44/12</f>
        <v>2.3074798496257844E-21</v>
      </c>
      <c r="AC195" s="22">
        <f t="shared" si="163"/>
        <v>9.6440735223904284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8.870647789509972</v>
      </c>
      <c r="AA196" s="21">
        <f>EXP(-LN(2)/25)*AA195+(1-EXP(-LN(2)/25))/(LN(2)/25)*Calculateur!V196*Calculateur!X196*VLOOKUP('Données projet'!$B$9,Paramètres!$A$1:$I$89,3,0)*0.475*44/12</f>
        <v>0.57970089014378412</v>
      </c>
      <c r="AB196" s="21">
        <f>EXP(-LN(2)/2)*AB195+(1-EXP(-LN(2)/2))/(LN(2)/2)*V196*Y196*VLOOKUP('Données projet'!$B$9,Paramètres!$A$1:$I$89,3,0)*0.475*44/12</f>
        <v>1.6316346491217072E-21</v>
      </c>
      <c r="AC196" s="22">
        <f t="shared" si="163"/>
        <v>9.4503486796537555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8.6966997969185851</v>
      </c>
      <c r="AA197" s="21">
        <f>EXP(-LN(2)/25)*AA196+(1-EXP(-LN(2)/25))/(LN(2)/25)*Calculateur!V197*Calculateur!X197*VLOOKUP('Données projet'!$B$9,Paramètres!$A$1:$I$89,3,0)*0.475*44/12</f>
        <v>0.56384893881765741</v>
      </c>
      <c r="AB197" s="21">
        <f>EXP(-LN(2)/2)*AB196+(1-EXP(-LN(2)/2))/(LN(2)/2)*V197*Y197*VLOOKUP('Données projet'!$B$9,Paramètres!$A$1:$I$89,3,0)*0.475*44/12</f>
        <v>1.1537399248128922E-21</v>
      </c>
      <c r="AC197" s="22">
        <f t="shared" si="163"/>
        <v>9.2605487357362417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8.5261628183641154</v>
      </c>
      <c r="AA198" s="21">
        <f>EXP(-LN(2)/25)*AA197+(1-EXP(-LN(2)/25))/(LN(2)/25)*Calculateur!V198*Calculateur!X198*VLOOKUP('Données projet'!$B$9,Paramètres!$A$1:$I$89,3,0)*0.475*44/12</f>
        <v>0.54843045993416162</v>
      </c>
      <c r="AB198" s="21">
        <f>EXP(-LN(2)/2)*AB197+(1-EXP(-LN(2)/2))/(LN(2)/2)*V198*Y198*VLOOKUP('Données projet'!$B$9,Paramètres!$A$1:$I$89,3,0)*0.475*44/12</f>
        <v>8.1581732456085358E-22</v>
      </c>
      <c r="AC198" s="22">
        <f t="shared" si="163"/>
        <v>9.074593278298277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8.3589699659418137</v>
      </c>
      <c r="AA199" s="21">
        <f>EXP(-LN(2)/25)*AA198+(1-EXP(-LN(2)/25))/(LN(2)/25)*Calculateur!V199*Calculateur!X199*VLOOKUP('Données projet'!$B$9,Paramètres!$A$1:$I$89,3,0)*0.475*44/12</f>
        <v>0.5334336001665575</v>
      </c>
      <c r="AB199" s="21">
        <f>EXP(-LN(2)/2)*AB198+(1-EXP(-LN(2)/2))/(LN(2)/2)*V199*Y199*VLOOKUP('Données projet'!$B$9,Paramètres!$A$1:$I$89,3,0)*0.475*44/12</f>
        <v>5.7686996240644611E-22</v>
      </c>
      <c r="AC199" s="22">
        <f t="shared" si="163"/>
        <v>8.8924035661083707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8.1950556633779428</v>
      </c>
      <c r="AA200" s="21">
        <f>EXP(-LN(2)/25)*AA199+(1-EXP(-LN(2)/25))/(LN(2)/25)*Calculateur!V200*Calculateur!X200*VLOOKUP('Données projet'!$B$9,Paramètres!$A$1:$I$89,3,0)*0.475*44/12</f>
        <v>0.51884683031794909</v>
      </c>
      <c r="AB200" s="21">
        <f>EXP(-LN(2)/2)*AB199+(1-EXP(-LN(2)/2))/(LN(2)/2)*V200*Y200*VLOOKUP('Données projet'!$B$9,Paramètres!$A$1:$I$89,3,0)*0.475*44/12</f>
        <v>4.0790866228042679E-22</v>
      </c>
      <c r="AC200" s="22">
        <f t="shared" si="163"/>
        <v>8.7139024936958922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8.0343556203094959</v>
      </c>
      <c r="AA201" s="21">
        <f>EXP(-LN(2)/25)*AA200+(1-EXP(-LN(2)/25))/(LN(2)/25)*Calculateur!V201*Calculateur!X201*VLOOKUP('Données projet'!$B$9,Paramètres!$A$1:$I$89,3,0)*0.475*44/12</f>
        <v>0.5046589364579358</v>
      </c>
      <c r="AB201" s="21">
        <f>EXP(-LN(2)/2)*AB200+(1-EXP(-LN(2)/2))/(LN(2)/2)*V201*Y201*VLOOKUP('Données projet'!$B$9,Paramètres!$A$1:$I$89,3,0)*0.475*44/12</f>
        <v>2.8843498120322305E-22</v>
      </c>
      <c r="AC201" s="22">
        <f t="shared" si="163"/>
        <v>8.539014556767432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7.8768068070682737</v>
      </c>
      <c r="AA202" s="21">
        <f>EXP(-LN(2)/25)*AA201+(1-EXP(-LN(2)/25))/(LN(2)/25)*Calculateur!V202*Calculateur!X202*VLOOKUP('Données projet'!$B$9,Paramètres!$A$1:$I$89,3,0)*0.475*44/12</f>
        <v>0.49085901130163351</v>
      </c>
      <c r="AB202" s="21">
        <f>EXP(-LN(2)/2)*AB201+(1-EXP(-LN(2)/2))/(LN(2)/2)*V202*Y202*VLOOKUP('Données projet'!$B$9,Paramètres!$A$1:$I$89,3,0)*0.475*44/12</f>
        <v>2.0395433114021339E-22</v>
      </c>
      <c r="AC202" s="22">
        <f t="shared" si="163"/>
        <v>8.3676658183699075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7.7223474299594246</v>
      </c>
      <c r="AA203" s="21">
        <f>EXP(-LN(2)/25)*AA202+(1-EXP(-LN(2)/25))/(LN(2)/25)*Calculateur!V203*Calculateur!X203*VLOOKUP('Données projet'!$B$9,Paramètres!$A$1:$I$89,3,0)*0.475*44/12</f>
        <v>0.47743644582443678</v>
      </c>
      <c r="AB203" s="21">
        <f>EXP(-LN(2)/2)*AB202+(1-EXP(-LN(2)/2))/(LN(2)/2)*V203*Y203*VLOOKUP('Données projet'!$B$9,Paramètres!$A$1:$I$89,3,0)*0.475*44/12</f>
        <v>1.4421749060161153E-22</v>
      </c>
      <c r="AC203" s="22">
        <f t="shared" si="163"/>
        <v>8.1997838757838615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J22" sqref="J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4.0999999999999996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964.44650545639513</v>
      </c>
      <c r="G6" s="147">
        <f ca="1">F6*(100%-'Données projet'!$C$24)*(100%-'Données projet'!$C$25)*(100%-'Données projet'!$C$26)*(100%-'Données projet'!$C$27)</f>
        <v>590.24126133931384</v>
      </c>
      <c r="H6" s="148">
        <f>IF(OR('Données projet'!B9="",'Données projet'!C9="",'Données projet'!C9=0%),0,AVERAGE(Calculateur!$AC$3:$AC$33)*B6)</f>
        <v>60.185135154296198</v>
      </c>
      <c r="I6" s="149">
        <f>H6*(100%-'Données projet'!$C$24)*(100%-'Données projet'!$C$25)*(100%-'Données projet'!$C$26)*(100%-'Données projet'!$C$27)</f>
        <v>36.83330271442928</v>
      </c>
      <c r="J6" s="150">
        <f>IF(OR('Données projet'!B9="",'Données projet'!C9="",'Données projet'!C9=0%),0,SUM(Calculateur!$V$3:$V$33)*VLOOKUP('Données projet'!$B$9,Paramètres!$A$1:$I$89,9,0)*B6)</f>
        <v>375.45298999999994</v>
      </c>
      <c r="K6" s="151">
        <f>J6*(100%-'Données projet'!$C$24)*(100%-'Données projet'!$C$25)*(100%-'Données projet'!$C$26)*(100%-'Données projet'!$C$27)</f>
        <v>229.77722987999994</v>
      </c>
      <c r="L6" s="152">
        <f ca="1">G6+I6+K6</f>
        <v>856.85179393374301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964.44650545639513</v>
      </c>
      <c r="G16" s="166">
        <f t="shared" ca="1" si="3"/>
        <v>590.24126133931384</v>
      </c>
      <c r="H16" s="167">
        <f t="shared" si="3"/>
        <v>60.185135154296198</v>
      </c>
      <c r="I16" s="167">
        <f t="shared" si="3"/>
        <v>36.83330271442928</v>
      </c>
      <c r="J16" s="168">
        <f t="shared" si="3"/>
        <v>375.45298999999994</v>
      </c>
      <c r="K16" s="168">
        <f t="shared" si="3"/>
        <v>229.77722987999994</v>
      </c>
      <c r="L16" s="169">
        <f t="shared" ca="1" si="3"/>
        <v>856.85179393374301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25" zoomScale="56" zoomScaleNormal="8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4.0999999999999996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2024-05-17T16:15:40Z</dcterms:modified>
</cp:coreProperties>
</file>