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 Treecolore Fonta_Belin-Béliet 2 (33)\Dossier d_instruction\"/>
    </mc:Choice>
  </mc:AlternateContent>
  <xr:revisionPtr revIDLastSave="0" documentId="13_ncr:1_{ECB190ED-9EC8-4730-8B70-D32355D3EABD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D155" i="2" s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J166" i="2" s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Y168" i="2" s="1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W191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D192" i="2" s="1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ED194" i="2" s="1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HG199" i="2"/>
  <c r="HJ199" i="2" s="1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FS201" i="2"/>
  <c r="HH201" i="2"/>
  <c r="EA201" i="2"/>
  <c r="ED201" i="2" s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HJ202" i="2" l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<sst xmlns="http://schemas.openxmlformats.org/spreadsheetml/2006/main" count="1171" uniqueCount="324">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</sst>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J74" sqref="J7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3.2120000000000002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0.94738</v>
      </c>
      <c r="D9" s="33">
        <f t="shared" ref="D9:D18" si="0">C9*$C$5</f>
        <v>3.0429845600000003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10</v>
      </c>
      <c r="C10" s="264">
        <v>5.2419E-2</v>
      </c>
      <c r="D10" s="33">
        <f t="shared" si="0"/>
        <v>0.168369828</v>
      </c>
      <c r="E10" s="265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0.99979899999999999</v>
      </c>
      <c r="D19" s="38">
        <f>SUM(D9:D18)</f>
        <v>3.2113543880000002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9.0432000000000006</v>
      </c>
      <c r="C62" s="60"/>
      <c r="D62" s="60"/>
      <c r="E62" s="51"/>
      <c r="F62" s="51"/>
      <c r="G62" s="51"/>
      <c r="H62" s="51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25.645950000000006</v>
      </c>
      <c r="C63" s="60"/>
      <c r="D63" s="60"/>
      <c r="E63" s="51"/>
      <c r="F63" s="51"/>
      <c r="G63" s="51"/>
      <c r="H63" s="51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47.759399999999999</v>
      </c>
      <c r="C64" s="60"/>
      <c r="D64" s="60"/>
      <c r="E64" s="51"/>
      <c r="F64" s="51"/>
      <c r="G64" s="51"/>
      <c r="H64" s="51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71.533124999999984</v>
      </c>
      <c r="C65" s="60"/>
      <c r="D65" s="60"/>
      <c r="E65" s="51"/>
      <c r="F65" s="51"/>
      <c r="G65" s="51"/>
      <c r="H65" s="51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102.08925000000002</v>
      </c>
      <c r="C66" s="60"/>
      <c r="D66" s="60"/>
      <c r="E66" s="51"/>
      <c r="F66" s="51"/>
      <c r="G66" s="51"/>
      <c r="H66" s="51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125.89830000000001</v>
      </c>
      <c r="C67" s="60"/>
      <c r="D67" s="60"/>
      <c r="E67" s="51"/>
      <c r="F67" s="51"/>
      <c r="G67" s="51"/>
      <c r="H67" s="51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169.56</v>
      </c>
      <c r="C68" s="60"/>
      <c r="D68" s="60"/>
      <c r="E68" s="51"/>
      <c r="F68" s="51"/>
      <c r="G68" s="51"/>
      <c r="H68" s="51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60">
        <v>202.51822499999997</v>
      </c>
      <c r="C69" s="60"/>
      <c r="D69" s="60"/>
      <c r="E69" s="51"/>
      <c r="F69" s="51"/>
      <c r="G69" s="51"/>
      <c r="H69" s="51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60">
        <v>239.36220000000003</v>
      </c>
      <c r="C70" s="60"/>
      <c r="D70" s="60"/>
      <c r="E70" s="51"/>
      <c r="F70" s="51"/>
      <c r="G70" s="51"/>
      <c r="H70" s="51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60">
        <v>280.30387500000006</v>
      </c>
      <c r="C71" s="60"/>
      <c r="D71" s="60"/>
      <c r="E71" s="51"/>
      <c r="F71" s="51"/>
      <c r="G71" s="51"/>
      <c r="H71" s="51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60">
        <v>325.55520000000001</v>
      </c>
      <c r="C72" s="60"/>
      <c r="D72" s="60"/>
      <c r="E72" s="51"/>
      <c r="F72" s="51"/>
      <c r="G72" s="51"/>
      <c r="H72" s="51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60"/>
      <c r="C73" s="60"/>
      <c r="D73" s="6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60"/>
      <c r="C74" s="60"/>
      <c r="D74" s="6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60"/>
      <c r="C75" s="60"/>
      <c r="D75" s="6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60"/>
      <c r="D76" s="6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60"/>
      <c r="D77" s="6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60"/>
      <c r="D78" s="6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60"/>
      <c r="D79" s="6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60"/>
      <c r="D80" s="6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60"/>
      <c r="D81" s="6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86" zoomScaleNormal="86" workbookViewId="0">
      <selection activeCell="G17" sqref="G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3.0429845600000003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451.56761604462554</v>
      </c>
      <c r="G6" s="145">
        <f ca="1">F6*(100%-'Données projet'!$C$24)*(100%-'Données projet'!$C$25)*(100%-'Données projet'!$C$26)*(100%-'Données projet'!$C$27)</f>
        <v>276.35938101931089</v>
      </c>
      <c r="H6" s="146">
        <f>IF(OR('Données projet'!B9="",'Données projet'!C9="",'Données projet'!C9=0%),0,AVERAGE(Calculateur!$AC$3:$AC$33)*B6)</f>
        <v>52.542399135931397</v>
      </c>
      <c r="I6" s="147">
        <f>H6*(100%-'Données projet'!$C$24)*(100%-'Données projet'!$C$25)*(100%-'Données projet'!$C$26)*(100%-'Données projet'!$C$27)</f>
        <v>32.15594827119002</v>
      </c>
      <c r="J6" s="148">
        <f>IF(OR('Données projet'!B9="",'Données projet'!C9="",'Données projet'!C9=0%),0,SUM(Calculateur!$V$3:$V$33)*VLOOKUP('Données projet'!$B$9,Paramètres!$A$1:$I$89,9,0)*B6)</f>
        <v>793.54951355679998</v>
      </c>
      <c r="K6" s="149">
        <f>J6*(100%-'Données projet'!$C$24)*(100%-'Données projet'!$C$25)*(100%-'Données projet'!$C$26)*(100%-'Données projet'!$C$27)</f>
        <v>485.65230229676155</v>
      </c>
      <c r="L6" s="150">
        <f ca="1">G6+I6+K6</f>
        <v>794.16763158726246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0.168369828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34.401454316981308</v>
      </c>
      <c r="G7" s="145">
        <f ca="1">F7*(100%-'Données projet'!$C$24)*(100%-'Données projet'!$C$25)*(100%-'Données projet'!$C$26)*(100%-'Données projet'!$C$27)</f>
        <v>21.05369004199256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21.05369004199256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485.96907036160684</v>
      </c>
      <c r="G16" s="164">
        <f t="shared" ca="1" si="3"/>
        <v>297.41307106130347</v>
      </c>
      <c r="H16" s="165">
        <f t="shared" si="3"/>
        <v>52.542399135931397</v>
      </c>
      <c r="I16" s="165">
        <f t="shared" si="3"/>
        <v>32.15594827119002</v>
      </c>
      <c r="J16" s="166">
        <f t="shared" si="3"/>
        <v>793.54951355679998</v>
      </c>
      <c r="K16" s="166">
        <f t="shared" si="3"/>
        <v>485.65230229676155</v>
      </c>
      <c r="L16" s="167">
        <f t="shared" ca="1" si="3"/>
        <v>815.22132162925504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26" sqref="I2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3.0429845600000003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0.168369828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2023-06-13T14:26:38Z</dcterms:modified>
</cp:coreProperties>
</file>