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Vert (40) - VILLENAVE Arlette\Dossier final\"/>
    </mc:Choice>
  </mc:AlternateContent>
  <xr:revisionPtr revIDLastSave="0" documentId="13_ncr:1_{A3EFE810-9EF7-42D7-A9C5-E72B441DC498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FS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EA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Q178" i="2"/>
  <c r="HH178" i="2"/>
  <c r="FS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EY179" i="2" s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W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DN56" i="2" a="1"/>
  <c r="DN56" i="2" s="1"/>
  <c r="GT184" i="2" a="1"/>
  <c r="GT184" i="2" s="1"/>
  <c r="GT68" i="2" a="1"/>
  <c r="GT68" i="2" s="1"/>
  <c r="GT51" i="2" a="1"/>
  <c r="GT51" i="2" s="1"/>
  <c r="EI198" i="2" a="1"/>
  <c r="EI198" i="2" s="1"/>
  <c r="EI153" i="2" a="1"/>
  <c r="EI153" i="2" s="1"/>
  <c r="EI106" i="2" a="1"/>
  <c r="EI106" i="2" s="1"/>
  <c r="EI145" i="2" a="1"/>
  <c r="EI145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31" i="2" a="1"/>
  <c r="BC31" i="2" s="1"/>
  <c r="DN63" i="2" a="1"/>
  <c r="DN63" i="2" s="1"/>
  <c r="CS120" i="2" a="1"/>
  <c r="CS120" i="2" s="1"/>
  <c r="GT21" i="2" a="1"/>
  <c r="GT21" i="2" s="1"/>
  <c r="GT198" i="2" a="1"/>
  <c r="GT198" i="2" s="1"/>
  <c r="GT107" i="2" a="1"/>
  <c r="GT107" i="2" s="1"/>
  <c r="GT15" i="2" a="1"/>
  <c r="GT15" i="2" s="1"/>
  <c r="EI38" i="2" a="1"/>
  <c r="EI38" i="2" s="1"/>
  <c r="EI36" i="2" a="1"/>
  <c r="EI36" i="2" s="1"/>
  <c r="EI57" i="2" a="1"/>
  <c r="EI57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BC65" i="2" l="1" a="1"/>
  <c r="BC65" i="2" s="1"/>
  <c r="GT126" i="2" a="1"/>
  <c r="GT126" i="2" s="1"/>
  <c r="GT33" i="2" a="1"/>
  <c r="GT33" i="2" s="1"/>
  <c r="GT74" i="2" a="1"/>
  <c r="GT74" i="2" s="1"/>
  <c r="BC7" i="2" a="1"/>
  <c r="BC7" i="2" s="1"/>
  <c r="EI162" i="2" a="1"/>
  <c r="EI162" i="2" s="1"/>
  <c r="GT133" i="2" a="1"/>
  <c r="GT133" i="2" s="1"/>
  <c r="BC114" i="2" a="1"/>
  <c r="BC114" i="2" s="1"/>
  <c r="EI87" i="2" a="1"/>
  <c r="EI87" i="2" s="1"/>
  <c r="BC185" i="2" a="1"/>
  <c r="BC185" i="2" s="1"/>
  <c r="EI150" i="2" a="1"/>
  <c r="EI150" i="2" s="1"/>
  <c r="GT121" i="2" a="1"/>
  <c r="GT121" i="2" s="1"/>
  <c r="BC126" i="2" a="1"/>
  <c r="BC126" i="2" s="1"/>
  <c r="BC151" i="2" a="1"/>
  <c r="BC151" i="2" s="1"/>
  <c r="GT178" i="2" a="1"/>
  <c r="GT178" i="2" s="1"/>
  <c r="EI67" i="2" a="1"/>
  <c r="EI67" i="2" s="1"/>
  <c r="EI109" i="2" a="1"/>
  <c r="EI109" i="2" s="1"/>
  <c r="GT189" i="2" a="1"/>
  <c r="GT189" i="2" s="1"/>
  <c r="BC143" i="2" a="1"/>
  <c r="BC143" i="2" s="1"/>
  <c r="EI29" i="2" a="1"/>
  <c r="EI29" i="2" s="1"/>
  <c r="GT122" i="2" a="1"/>
  <c r="GT122" i="2" s="1"/>
  <c r="BC82" i="2" a="1"/>
  <c r="BC82" i="2" s="1"/>
  <c r="HG203" i="2"/>
  <c r="GT138" i="2" a="1"/>
  <c r="GT138" i="2" s="1"/>
  <c r="GT12" i="2" a="1"/>
  <c r="GT12" i="2" s="1"/>
  <c r="BC32" i="2" a="1"/>
  <c r="BC32" i="2" s="1"/>
  <c r="EI166" i="2" a="1"/>
  <c r="EI166" i="2" s="1"/>
  <c r="GT181" i="2" a="1"/>
  <c r="GT181" i="2" s="1"/>
  <c r="BC58" i="2" a="1"/>
  <c r="BC58" i="2" s="1"/>
  <c r="BC18" i="2" a="1"/>
  <c r="BC18" i="2" s="1"/>
  <c r="GT102" i="2" a="1"/>
  <c r="GT102" i="2" s="1"/>
  <c r="BC192" i="2" a="1"/>
  <c r="BC192" i="2" s="1"/>
  <c r="GT115" i="2" a="1"/>
  <c r="GT115" i="2" s="1"/>
  <c r="GT190" i="2" a="1"/>
  <c r="GT190" i="2" s="1"/>
  <c r="BC55" i="2" a="1"/>
  <c r="BC55" i="2" s="1"/>
  <c r="EI165" i="2" a="1"/>
  <c r="EI165" i="2" s="1"/>
  <c r="GT191" i="2" a="1"/>
  <c r="GT191" i="2" s="1"/>
  <c r="BC38" i="2" a="1"/>
  <c r="BC38" i="2" s="1"/>
  <c r="BC130" i="2" a="1"/>
  <c r="BC130" i="2" s="1"/>
  <c r="EI142" i="2" a="1"/>
  <c r="EI142" i="2" s="1"/>
  <c r="GT147" i="2" a="1"/>
  <c r="GT147" i="2" s="1"/>
  <c r="BC117" i="2" a="1"/>
  <c r="BC117" i="2" s="1"/>
  <c r="GT174" i="2" a="1"/>
  <c r="GT174" i="2" s="1"/>
  <c r="GT11" i="2" a="1"/>
  <c r="GT11" i="2" s="1"/>
  <c r="EI34" i="2" a="1"/>
  <c r="EI34" i="2" s="1"/>
  <c r="EI71" i="2" a="1"/>
  <c r="EI71" i="2" s="1"/>
  <c r="GT38" i="2" a="1"/>
  <c r="GT38" i="2" s="1"/>
  <c r="BC83" i="2" a="1"/>
  <c r="BC83" i="2" s="1"/>
  <c r="EI178" i="2" a="1"/>
  <c r="EI178" i="2" s="1"/>
  <c r="GT152" i="2" a="1"/>
  <c r="GT152" i="2" s="1"/>
  <c r="BC181" i="2" a="1"/>
  <c r="BC181" i="2" s="1"/>
  <c r="FS203" i="2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<sst xmlns="http://schemas.openxmlformats.org/spreadsheetml/2006/main" count="1169" uniqueCount="324">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</sst>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13" sqref="C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2.8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/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ERREUR : corrigez ; le total n'est pas égal à celui de la cellule B8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550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550</v>
      </c>
      <c r="S3" s="62">
        <f ca="1">AVERAGE(OFFSET($R$3,0,0,'Données projet'!$E$9+1,1))-AVERAGE(OFFSET($H$3,0,0,'Données projet'!$E$9+1,1))</f>
        <v>167.82223243185615</v>
      </c>
      <c r="T3" s="62">
        <f>IF('Données projet'!E9&gt;30,$R$33-$H$33,LOOKUP('Données projet'!$E$9,$A$3:$A$203,R3:R203)-LOOKUP('Données projet'!$E$9,$A$3:$A$203,$H$3:$H$203))</f>
        <v>346.77220980485163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551.55109419868859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553.40496350278136</v>
      </c>
      <c r="S4" s="62">
        <f ca="1">AVERAGE(OFFSET($R$3,0,0,'Données projet'!$E$9+1,1))-AVERAGE(OFFSET($H$3,0,0,'Données projet'!$E$9+1,1))</f>
        <v>167.82223243185615</v>
      </c>
      <c r="T4" s="62">
        <f>$T$3</f>
        <v>346.77220980485163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553.02319031452612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555.51719691080348</v>
      </c>
      <c r="S5" s="62">
        <f ca="1">AVERAGE(OFFSET($R$3,0,0,'Données projet'!$E$9+1,1))-AVERAGE(OFFSET($H$3,0,0,'Données projet'!$E$9+1,1))</f>
        <v>167.82223243185615</v>
      </c>
      <c r="T5" s="62">
        <f t="shared" ref="T5:T68" si="34">$T$3</f>
        <v>346.77220980485163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554.46977401505853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557.99391350746293</v>
      </c>
      <c r="S6" s="62">
        <f ca="1">AVERAGE(OFFSET($R$3,0,0,'Données projet'!$E$9+1,1))-AVERAGE(OFFSET($H$3,0,0,'Données projet'!$E$9+1,1))</f>
        <v>167.82223243185615</v>
      </c>
      <c r="T6" s="62">
        <f t="shared" si="34"/>
        <v>346.77220980485163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555.90063126918835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560.98498800925233</v>
      </c>
      <c r="S7" s="62">
        <f ca="1">AVERAGE(OFFSET($R$3,0,0,'Données projet'!$E$9+1,1))-AVERAGE(OFFSET($H$3,0,0,'Données projet'!$E$9+1,1))</f>
        <v>167.82223243185615</v>
      </c>
      <c r="T7" s="62">
        <f t="shared" si="34"/>
        <v>346.77220980485163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557.32019739882753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564.70215689405393</v>
      </c>
      <c r="S8" s="62">
        <f ca="1">AVERAGE(OFFSET($R$3,0,0,'Données projet'!$E$9+1,1))-AVERAGE(OFFSET($H$3,0,0,'Données projet'!$E$9+1,1))</f>
        <v>167.82223243185615</v>
      </c>
      <c r="T8" s="62">
        <f t="shared" si="34"/>
        <v>346.77220980485163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558.73100249677464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569.44464145374423</v>
      </c>
      <c r="S9" s="62">
        <f ca="1">AVERAGE(OFFSET($R$3,0,0,'Données projet'!$E$9+1,1))-AVERAGE(OFFSET($H$3,0,0,'Données projet'!$E$9+1,1))</f>
        <v>167.82223243185615</v>
      </c>
      <c r="T9" s="62">
        <f t="shared" si="34"/>
        <v>346.77220980485163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560.13467761602919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575.63541781851836</v>
      </c>
      <c r="S10" s="62">
        <f ca="1">AVERAGE(OFFSET($R$3,0,0,'Données projet'!$E$9+1,1))-AVERAGE(OFFSET($H$3,0,0,'Données projet'!$E$9+1,1))</f>
        <v>167.82223243185615</v>
      </c>
      <c r="T10" s="62">
        <f t="shared" si="34"/>
        <v>346.77220980485163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561.53235884939966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583.87257088402032</v>
      </c>
      <c r="S11" s="62">
        <f ca="1">AVERAGE(OFFSET($R$3,0,0,'Données projet'!$E$9+1,1))-AVERAGE(OFFSET($H$3,0,0,'Données projet'!$E$9+1,1))</f>
        <v>167.82223243185615</v>
      </c>
      <c r="T11" s="62">
        <f t="shared" si="34"/>
        <v>346.77220980485163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562.92488123955206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595.00202294539929</v>
      </c>
      <c r="S12" s="62">
        <f ca="1">AVERAGE(OFFSET($R$3,0,0,'Données projet'!$E$9+1,1))-AVERAGE(OFFSET($H$3,0,0,'Données projet'!$E$9+1,1))</f>
        <v>167.82223243185615</v>
      </c>
      <c r="T12" s="62">
        <f t="shared" si="34"/>
        <v>346.77220980485163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564.31288337791875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610.22055814762018</v>
      </c>
      <c r="S13" s="62">
        <f ca="1">AVERAGE(OFFSET($R$3,0,0,'Données projet'!$E$9+1,1))-AVERAGE(OFFSET($H$3,0,0,'Données projet'!$E$9+1,1))</f>
        <v>167.82223243185615</v>
      </c>
      <c r="T13" s="62">
        <f t="shared" si="34"/>
        <v>346.77220980485163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565.69686874692979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631.22179646986092</v>
      </c>
      <c r="S14" s="62">
        <f ca="1">AVERAGE(OFFSET($R$3,0,0,'Données projet'!$E$9+1,1))-AVERAGE(OFFSET($H$3,0,0,'Données projet'!$E$9+1,1))</f>
        <v>167.82223243185615</v>
      </c>
      <c r="T14" s="62">
        <f t="shared" si="34"/>
        <v>346.77220980485163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567.07724403619216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660.403068772197</v>
      </c>
      <c r="S15" s="62">
        <f ca="1">AVERAGE(OFFSET($R$3,0,0,'Données projet'!$E$9+1,1))-AVERAGE(OFFSET($H$3,0,0,'Données projet'!$E$9+1,1))</f>
        <v>167.82223243185615</v>
      </c>
      <c r="T15" s="62">
        <f t="shared" si="34"/>
        <v>346.77220980485163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568.45434428851866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701.15866508708223</v>
      </c>
      <c r="S16" s="62">
        <f ca="1">AVERAGE(OFFSET($R$3,0,0,'Données projet'!$E$9+1,1))-AVERAGE(OFFSET($H$3,0,0,'Données projet'!$E$9+1,1))</f>
        <v>167.82223243185615</v>
      </c>
      <c r="T16" s="62">
        <f t="shared" si="34"/>
        <v>346.77220980485163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569.82845007358401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690.10336509466163</v>
      </c>
      <c r="S17" s="62">
        <f ca="1">AVERAGE(OFFSET($R$3,0,0,'Données projet'!$E$9+1,1))-AVERAGE(OFFSET($H$3,0,0,'Données projet'!$E$9+1,1))</f>
        <v>167.82223243185615</v>
      </c>
      <c r="T17" s="62">
        <f t="shared" si="34"/>
        <v>346.77220980485163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571.19979960848013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715.59339945802776</v>
      </c>
      <c r="S18" s="62">
        <f ca="1">AVERAGE(OFFSET($R$3,0,0,'Données projet'!$E$9+1,1))-AVERAGE(OFFSET($H$3,0,0,'Données projet'!$E$9+1,1))</f>
        <v>167.82223243185615</v>
      </c>
      <c r="T18" s="62">
        <f t="shared" si="34"/>
        <v>346.77220980485163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572.56859755108167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740.98771165266885</v>
      </c>
      <c r="S19" s="62">
        <f ca="1">AVERAGE(OFFSET($R$3,0,0,'Données projet'!$E$9+1,1))-AVERAGE(OFFSET($H$3,0,0,'Données projet'!$E$9+1,1))</f>
        <v>167.82223243185615</v>
      </c>
      <c r="T19" s="62">
        <f t="shared" si="34"/>
        <v>346.77220980485163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573.93502153111638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766.30172109862656</v>
      </c>
      <c r="S20" s="62">
        <f ca="1">AVERAGE(OFFSET($R$3,0,0,'Données projet'!$E$9+1,1))-AVERAGE(OFFSET($H$3,0,0,'Données projet'!$E$9+1,1))</f>
        <v>167.82223243185615</v>
      </c>
      <c r="T20" s="62">
        <f t="shared" si="34"/>
        <v>346.77220980485163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575.29922710017513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791.54672196983495</v>
      </c>
      <c r="S21" s="62">
        <f ca="1">AVERAGE(OFFSET($R$3,0,0,'Données projet'!$E$9+1,1))-AVERAGE(OFFSET($H$3,0,0,'Données projet'!$E$9+1,1))</f>
        <v>167.82223243185615</v>
      </c>
      <c r="T21" s="62">
        <f t="shared" si="34"/>
        <v>346.77220980485163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576.66135155018469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764.08893113982901</v>
      </c>
      <c r="S22" s="62">
        <f ca="1">AVERAGE(OFFSET($R$3,0,0,'Données projet'!$E$9+1,1))-AVERAGE(OFFSET($H$3,0,0,'Données projet'!$E$9+1,1))</f>
        <v>167.82223243185615</v>
      </c>
      <c r="T22" s="62">
        <f t="shared" si="34"/>
        <v>346.77220980485163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578.02151690505707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788.31409779418857</v>
      </c>
      <c r="S23" s="62">
        <f ca="1">AVERAGE(OFFSET($R$3,0,0,'Données projet'!$E$9+1,1))-AVERAGE(OFFSET($H$3,0,0,'Données projet'!$E$9+1,1))</f>
        <v>167.82223243185615</v>
      </c>
      <c r="T23" s="62">
        <f t="shared" si="34"/>
        <v>346.77220980485163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579.37983229700592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812.4822747082726</v>
      </c>
      <c r="S24" s="62">
        <f ca="1">AVERAGE(OFFSET($R$3,0,0,'Données projet'!$E$9+1,1))-AVERAGE(OFFSET($H$3,0,0,'Données projet'!$E$9+1,1))</f>
        <v>167.82223243185615</v>
      </c>
      <c r="T24" s="62">
        <f t="shared" si="34"/>
        <v>346.77220980485163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580.73639587740729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836.59976000504525</v>
      </c>
      <c r="S25" s="62">
        <f ca="1">AVERAGE(OFFSET($R$3,0,0,'Données projet'!$E$9+1,1))-AVERAGE(OFFSET($H$3,0,0,'Données projet'!$E$9+1,1))</f>
        <v>167.82223243185615</v>
      </c>
      <c r="T25" s="62">
        <f t="shared" si="34"/>
        <v>346.77220980485163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582.09129637040917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860.671649646059</v>
      </c>
      <c r="S26" s="62">
        <f ca="1">AVERAGE(OFFSET($R$3,0,0,'Données projet'!$E$9+1,1))-AVERAGE(OFFSET($H$3,0,0,'Données projet'!$E$9+1,1))</f>
        <v>167.82223243185615</v>
      </c>
      <c r="T26" s="62">
        <f t="shared" si="34"/>
        <v>346.77220980485163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583.4446143487246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814.53009004956789</v>
      </c>
      <c r="S27" s="62">
        <f ca="1">AVERAGE(OFFSET($R$3,0,0,'Données projet'!$E$9+1,1))-AVERAGE(OFFSET($H$3,0,0,'Données projet'!$E$9+1,1))</f>
        <v>167.82223243185615</v>
      </c>
      <c r="T27" s="62">
        <f t="shared" si="34"/>
        <v>346.77220980485163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584.7964232908007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835.23574681048524</v>
      </c>
      <c r="S28" s="62">
        <f ca="1">AVERAGE(OFFSET($R$3,0,0,'Données projet'!$E$9+1,1))-AVERAGE(OFFSET($H$3,0,0,'Données projet'!$E$9+1,1))</f>
        <v>167.82223243185615</v>
      </c>
      <c r="T28" s="62">
        <f t="shared" si="34"/>
        <v>346.77220980485163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586.1467904640798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855.90767118111671</v>
      </c>
      <c r="S29" s="62">
        <f ca="1">AVERAGE(OFFSET($R$3,0,0,'Données projet'!$E$9+1,1))-AVERAGE(OFFSET($H$3,0,0,'Données projet'!$E$9+1,1))</f>
        <v>167.82223243185615</v>
      </c>
      <c r="T29" s="62">
        <f t="shared" si="34"/>
        <v>346.77220980485163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587.49577766855157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876.54859261186857</v>
      </c>
      <c r="S30" s="62">
        <f ca="1">AVERAGE(OFFSET($R$3,0,0,'Données projet'!$E$9+1,1))-AVERAGE(OFFSET($H$3,0,0,'Données projet'!$E$9+1,1))</f>
        <v>167.82223243185615</v>
      </c>
      <c r="T30" s="62">
        <f t="shared" si="34"/>
        <v>346.77220980485163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588.84344186705312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897.16084988849889</v>
      </c>
      <c r="S31" s="62">
        <f ca="1">AVERAGE(OFFSET($R$3,0,0,'Données projet'!$E$9+1,1))-AVERAGE(OFFSET($H$3,0,0,'Données projet'!$E$9+1,1))</f>
        <v>167.82223243185615</v>
      </c>
      <c r="T31" s="62">
        <f t="shared" si="34"/>
        <v>346.77220980485163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590.18983572299567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917.74646830086635</v>
      </c>
      <c r="S32" s="62">
        <f ca="1">AVERAGE(OFFSET($R$3,0,0,'Données projet'!$E$9+1,1))-AVERAGE(OFFSET($H$3,0,0,'Données projet'!$E$9+1,1))</f>
        <v>167.82223243185615</v>
      </c>
      <c r="T32" s="62">
        <f t="shared" si="34"/>
        <v>346.77220980485163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591.5350080618382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938.30721786668983</v>
      </c>
      <c r="S33" s="62">
        <f ca="1">AVERAGE(OFFSET($R$3,0,0,'Données projet'!$E$9+1,1))-AVERAGE(OFFSET($H$3,0,0,'Données projet'!$E$9+1,1))</f>
        <v>167.82223243185615</v>
      </c>
      <c r="T33" s="62">
        <f t="shared" si="34"/>
        <v>346.77220980485163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592.87900426930298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919.49879816887756</v>
      </c>
      <c r="S34" s="62">
        <f ca="1">AVERAGE(OFFSET($R$3,0,0,'Données projet'!$E$9+1,1))-AVERAGE(OFFSET($H$3,0,0,'Données projet'!$E$9+1,1))</f>
        <v>167.82223243185615</v>
      </c>
      <c r="T34" s="62">
        <f t="shared" si="34"/>
        <v>346.77220980485163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594.2218666367653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937.33822121677053</v>
      </c>
      <c r="S35" s="62">
        <f ca="1">AVERAGE(OFFSET($R$3,0,0,'Données projet'!$E$9+1,1))-AVERAGE(OFFSET($H$3,0,0,'Données projet'!$E$9+1,1))</f>
        <v>167.82223243185615</v>
      </c>
      <c r="T35" s="62">
        <f t="shared" si="34"/>
        <v>346.77220980485163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595.56363466225571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955.15980898705607</v>
      </c>
      <c r="S36" s="62">
        <f ca="1">AVERAGE(OFFSET($R$3,0,0,'Données projet'!$E$9+1,1))-AVERAGE(OFFSET($H$3,0,0,'Données projet'!$E$9+1,1))</f>
        <v>167.82223243185615</v>
      </c>
      <c r="T36" s="62">
        <f t="shared" si="34"/>
        <v>346.77220980485163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596.90434531395329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972.96445608157751</v>
      </c>
      <c r="S37" s="62">
        <f ca="1">AVERAGE(OFFSET($R$3,0,0,'Données projet'!$E$9+1,1))-AVERAGE(OFFSET($H$3,0,0,'Données projet'!$E$9+1,1))</f>
        <v>167.82223243185615</v>
      </c>
      <c r="T37" s="62">
        <f t="shared" si="34"/>
        <v>346.77220980485163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598.24403326180777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167.82223243185615</v>
      </c>
      <c r="T38" s="62">
        <f t="shared" si="34"/>
        <v>346.77220980485163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599.5827310819468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167.82223243185615</v>
      </c>
      <c r="T39" s="62">
        <f t="shared" si="34"/>
        <v>346.77220980485163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600.92046943773289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167.82223243185615</v>
      </c>
      <c r="T40" s="62">
        <f t="shared" si="34"/>
        <v>346.77220980485163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602.25727724069577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167.82223243185615</v>
      </c>
      <c r="T41" s="62">
        <f t="shared" si="34"/>
        <v>346.77220980485163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603.59318179404829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167.82223243185615</v>
      </c>
      <c r="T42" s="62">
        <f t="shared" si="34"/>
        <v>346.77220980485163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604.92820892106909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167.82223243185615</v>
      </c>
      <c r="T43" s="62">
        <f t="shared" si="34"/>
        <v>346.77220980485163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606.26238308028417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167.82223243185615</v>
      </c>
      <c r="T44" s="62">
        <f t="shared" si="34"/>
        <v>346.77220980485163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607.59572746909635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167.82223243185615</v>
      </c>
      <c r="T45" s="62">
        <f t="shared" si="34"/>
        <v>346.77220980485163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608.92826411726639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167.82223243185615</v>
      </c>
      <c r="T46" s="62">
        <f t="shared" si="34"/>
        <v>346.77220980485163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610.2600139714533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167.82223243185615</v>
      </c>
      <c r="T47" s="62">
        <f t="shared" si="34"/>
        <v>346.77220980485163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611.59099697185275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167.82223243185615</v>
      </c>
      <c r="T48" s="62">
        <f t="shared" si="34"/>
        <v>346.77220980485163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612.92123212183094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167.82223243185615</v>
      </c>
      <c r="T49" s="62">
        <f t="shared" si="34"/>
        <v>346.77220980485163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614.25073755133258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167.82223243185615</v>
      </c>
      <c r="T50" s="62">
        <f t="shared" si="34"/>
        <v>346.77220980485163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615.57953057473992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167.82223243185615</v>
      </c>
      <c r="T51" s="62">
        <f t="shared" si="34"/>
        <v>346.77220980485163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616.9076277437747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167.82223243185615</v>
      </c>
      <c r="T52" s="62">
        <f t="shared" si="34"/>
        <v>346.77220980485163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618.23504489595916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167.82223243185615</v>
      </c>
      <c r="T53" s="62">
        <f t="shared" si="34"/>
        <v>346.77220980485163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619.56179719909039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167.82223243185615</v>
      </c>
      <c r="T54" s="62">
        <f t="shared" si="34"/>
        <v>346.77220980485163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620.887899192129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167.82223243185615</v>
      </c>
      <c r="T55" s="62">
        <f t="shared" si="34"/>
        <v>346.77220980485163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622.21336482285199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167.82223243185615</v>
      </c>
      <c r="T56" s="62">
        <f t="shared" si="34"/>
        <v>346.77220980485163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623.53820748258522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167.82223243185615</v>
      </c>
      <c r="T57" s="62">
        <f t="shared" si="34"/>
        <v>346.77220980485163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624.86244003828938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167.82223243185615</v>
      </c>
      <c r="T58" s="62">
        <f t="shared" si="34"/>
        <v>346.77220980485163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626.18607486224607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167.82223243185615</v>
      </c>
      <c r="T59" s="62">
        <f t="shared" si="34"/>
        <v>346.77220980485163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627.50912385956474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167.82223243185615</v>
      </c>
      <c r="T60" s="62">
        <f t="shared" si="34"/>
        <v>346.77220980485163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628.83159849370304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167.82223243185615</v>
      </c>
      <c r="T61" s="62">
        <f t="shared" si="34"/>
        <v>346.77220980485163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630.153509810179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167.82223243185615</v>
      </c>
      <c r="T62" s="62">
        <f t="shared" si="34"/>
        <v>346.77220980485163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631.47486845862841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167.82223243185615</v>
      </c>
      <c r="T63" s="62">
        <f t="shared" si="34"/>
        <v>346.77220980485163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632.79568471335119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167.82223243185615</v>
      </c>
      <c r="T64" s="62">
        <f t="shared" si="34"/>
        <v>346.77220980485163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634.11596849247155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167.82223243185615</v>
      </c>
      <c r="T65" s="62">
        <f t="shared" si="34"/>
        <v>346.77220980485163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635.43572937582803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167.82223243185615</v>
      </c>
      <c r="T66" s="62">
        <f t="shared" si="34"/>
        <v>346.77220980485163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636.75497662169369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167.82223243185615</v>
      </c>
      <c r="T67" s="62">
        <f t="shared" si="34"/>
        <v>346.77220980485163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638.07371918242347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167.82223243185615</v>
      </c>
      <c r="T68" s="62">
        <f t="shared" si="34"/>
        <v>346.77220980485163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639.39196571911009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167.82223243185615</v>
      </c>
      <c r="T69" s="62">
        <f t="shared" ref="T69:T132" si="88">$T$3</f>
        <v>346.77220980485163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640.70972461532688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167.82223243185615</v>
      </c>
      <c r="T70" s="62">
        <f t="shared" si="88"/>
        <v>346.77220980485163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642.02700399002697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167.82223243185615</v>
      </c>
      <c r="T71" s="62">
        <f t="shared" si="88"/>
        <v>346.77220980485163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643.34381170966208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167.82223243185615</v>
      </c>
      <c r="T72" s="62">
        <f t="shared" si="88"/>
        <v>346.77220980485163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644.66015539957857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167.82223243185615</v>
      </c>
      <c r="T73" s="62">
        <f t="shared" si="88"/>
        <v>346.77220980485163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645.97604245474429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167.82223243185615</v>
      </c>
      <c r="T74" s="62">
        <f t="shared" si="88"/>
        <v>346.77220980485163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647.29148004985325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167.82223243185615</v>
      </c>
      <c r="T75" s="62">
        <f t="shared" si="88"/>
        <v>346.77220980485163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648.60647514885363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167.82223243185615</v>
      </c>
      <c r="T76" s="62">
        <f t="shared" si="88"/>
        <v>346.77220980485163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649.92103451393837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167.82223243185615</v>
      </c>
      <c r="T77" s="62">
        <f t="shared" si="88"/>
        <v>346.77220980485163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651.23516471403616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167.82223243185615</v>
      </c>
      <c r="T78" s="62">
        <f t="shared" si="88"/>
        <v>346.77220980485163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652.54887213283666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167.82223243185615</v>
      </c>
      <c r="T79" s="62">
        <f t="shared" si="88"/>
        <v>346.77220980485163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653.86216297638157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167.82223243185615</v>
      </c>
      <c r="T80" s="62">
        <f t="shared" si="88"/>
        <v>346.77220980485163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655.17504328024938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167.82223243185615</v>
      </c>
      <c r="T81" s="62">
        <f t="shared" si="88"/>
        <v>346.77220980485163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656.48751891636243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167.82223243185615</v>
      </c>
      <c r="T82" s="62">
        <f t="shared" si="88"/>
        <v>346.77220980485163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657.79959559943779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167.82223243185615</v>
      </c>
      <c r="T83" s="62">
        <f t="shared" si="88"/>
        <v>346.77220980485163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659.11127889310842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167.82223243185615</v>
      </c>
      <c r="T84" s="62">
        <f t="shared" si="88"/>
        <v>346.77220980485163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660.4225742157314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167.82223243185615</v>
      </c>
      <c r="T85" s="62">
        <f t="shared" si="88"/>
        <v>346.77220980485163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661.73348684590678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167.82223243185615</v>
      </c>
      <c r="T86" s="62">
        <f t="shared" si="88"/>
        <v>346.77220980485163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663.04402192772091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167.82223243185615</v>
      </c>
      <c r="T87" s="62">
        <f t="shared" si="88"/>
        <v>346.77220980485163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664.35418447573443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167.82223243185615</v>
      </c>
      <c r="T88" s="62">
        <f t="shared" si="88"/>
        <v>346.77220980485163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665.66397937972829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167.82223243185615</v>
      </c>
      <c r="T89" s="62">
        <f t="shared" si="88"/>
        <v>346.77220980485163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666.97341140922254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167.82223243185615</v>
      </c>
      <c r="T90" s="62">
        <f t="shared" si="88"/>
        <v>346.77220980485163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668.28248521778198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167.82223243185615</v>
      </c>
      <c r="T91" s="62">
        <f t="shared" si="88"/>
        <v>346.77220980485163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669.59120534711974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167.82223243185615</v>
      </c>
      <c r="T92" s="62">
        <f t="shared" si="88"/>
        <v>346.77220980485163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670.89957623101213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167.82223243185615</v>
      </c>
      <c r="T93" s="62">
        <f t="shared" si="88"/>
        <v>346.77220980485163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672.20760219903354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167.82223243185615</v>
      </c>
      <c r="T94" s="62">
        <f t="shared" si="88"/>
        <v>346.77220980485163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673.51528748012345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167.82223243185615</v>
      </c>
      <c r="T95" s="62">
        <f t="shared" si="88"/>
        <v>346.77220980485163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674.82263620599292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167.82223243185615</v>
      </c>
      <c r="T96" s="62">
        <f t="shared" si="88"/>
        <v>346.77220980485163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676.12965241438121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167.82223243185615</v>
      </c>
      <c r="T97" s="62">
        <f t="shared" si="88"/>
        <v>346.77220980485163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677.4363400521695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167.82223243185615</v>
      </c>
      <c r="T98" s="62">
        <f t="shared" si="88"/>
        <v>346.77220980485163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678.74270297835994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167.82223243185615</v>
      </c>
      <c r="T99" s="62">
        <f t="shared" si="88"/>
        <v>346.77220980485163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680.04874496692651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167.82223243185615</v>
      </c>
      <c r="T100" s="62">
        <f t="shared" si="88"/>
        <v>346.77220980485163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681.35446970954558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167.82223243185615</v>
      </c>
      <c r="T101" s="62">
        <f t="shared" si="88"/>
        <v>346.77220980485163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682.65988081821183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167.82223243185615</v>
      </c>
      <c r="T102" s="62">
        <f t="shared" si="88"/>
        <v>346.77220980485163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683.96498182774496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167.82223243185615</v>
      </c>
      <c r="T103" s="62">
        <f t="shared" si="88"/>
        <v>346.77220980485163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685.2697761981932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167.82223243185615</v>
      </c>
      <c r="T104" s="62">
        <f t="shared" si="88"/>
        <v>346.77220980485163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686.57426731714008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167.82223243185615</v>
      </c>
      <c r="T105" s="62">
        <f t="shared" si="88"/>
        <v>346.77220980485163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687.87845850191661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167.82223243185615</v>
      </c>
      <c r="T106" s="62">
        <f t="shared" si="88"/>
        <v>346.77220980485163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689.18235300172591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167.82223243185615</v>
      </c>
      <c r="T107" s="62">
        <f t="shared" si="88"/>
        <v>346.77220980485163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690.48595399968394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167.82223243185615</v>
      </c>
      <c r="T108" s="62">
        <f t="shared" si="88"/>
        <v>346.77220980485163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691.78926461478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167.82223243185615</v>
      </c>
      <c r="T109" s="62">
        <f t="shared" si="88"/>
        <v>346.77220980485163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693.09228790376062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167.82223243185615</v>
      </c>
      <c r="T110" s="62">
        <f t="shared" si="88"/>
        <v>346.77220980485163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694.39502686294225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167.82223243185615</v>
      </c>
      <c r="T111" s="62">
        <f t="shared" si="88"/>
        <v>346.77220980485163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695.69748442995319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167.82223243185615</v>
      </c>
      <c r="T112" s="62">
        <f t="shared" si="88"/>
        <v>346.77220980485163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696.99966348541193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167.82223243185615</v>
      </c>
      <c r="T113" s="62">
        <f t="shared" si="88"/>
        <v>346.77220980485163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698.30156685454062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167.82223243185615</v>
      </c>
      <c r="T114" s="62">
        <f t="shared" si="88"/>
        <v>346.77220980485163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699.60319730871993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167.82223243185615</v>
      </c>
      <c r="T115" s="62">
        <f t="shared" si="88"/>
        <v>346.77220980485163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700.90455756698657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167.82223243185615</v>
      </c>
      <c r="T116" s="62">
        <f t="shared" si="88"/>
        <v>346.77220980485163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702.20565029747593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167.82223243185615</v>
      </c>
      <c r="T117" s="62">
        <f t="shared" si="88"/>
        <v>346.77220980485163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703.50647811881322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167.82223243185615</v>
      </c>
      <c r="T118" s="62">
        <f t="shared" si="88"/>
        <v>346.77220980485163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704.80704360145432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167.82223243185615</v>
      </c>
      <c r="T119" s="62">
        <f t="shared" si="88"/>
        <v>346.77220980485163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706.10734926897965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167.82223243185615</v>
      </c>
      <c r="T120" s="62">
        <f t="shared" si="88"/>
        <v>346.77220980485163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707.40739759934149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167.82223243185615</v>
      </c>
      <c r="T121" s="62">
        <f t="shared" si="88"/>
        <v>346.77220980485163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708.70719102606949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167.82223243185615</v>
      </c>
      <c r="T122" s="62">
        <f t="shared" si="88"/>
        <v>346.77220980485163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710.00673193943226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167.82223243185615</v>
      </c>
      <c r="T123" s="62">
        <f t="shared" si="88"/>
        <v>346.77220980485163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711.30602268756149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167.82223243185615</v>
      </c>
      <c r="T124" s="62">
        <f t="shared" si="88"/>
        <v>346.77220980485163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712.60506557753615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167.82223243185615</v>
      </c>
      <c r="T125" s="62">
        <f t="shared" si="88"/>
        <v>346.77220980485163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713.90386287643082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167.82223243185615</v>
      </c>
      <c r="T126" s="62">
        <f t="shared" si="88"/>
        <v>346.77220980485163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715.20241681232892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167.82223243185615</v>
      </c>
      <c r="T127" s="62">
        <f t="shared" si="88"/>
        <v>346.77220980485163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716.50072957530188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167.82223243185615</v>
      </c>
      <c r="T128" s="62">
        <f t="shared" si="88"/>
        <v>346.77220980485163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717.79880331835693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167.82223243185615</v>
      </c>
      <c r="T129" s="62">
        <f t="shared" si="88"/>
        <v>346.77220980485163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719.09664015835324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167.82223243185615</v>
      </c>
      <c r="T130" s="62">
        <f t="shared" si="88"/>
        <v>346.77220980485163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720.39424217688816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167.82223243185615</v>
      </c>
      <c r="T131" s="62">
        <f t="shared" si="88"/>
        <v>346.77220980485163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721.69161142115604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167.82223243185615</v>
      </c>
      <c r="T132" s="62">
        <f t="shared" si="88"/>
        <v>346.77220980485163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722.98874990477862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167.82223243185615</v>
      </c>
      <c r="T133" s="62">
        <f t="shared" ref="T133:T196" si="142">$T$3</f>
        <v>346.77220980485163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724.28565960860976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167.82223243185615</v>
      </c>
      <c r="T134" s="62">
        <f t="shared" si="142"/>
        <v>346.77220980485163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725.58234248151405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167.82223243185615</v>
      </c>
      <c r="T135" s="62">
        <f t="shared" si="142"/>
        <v>346.77220980485163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726.87880044112262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167.82223243185615</v>
      </c>
      <c r="T136" s="62">
        <f t="shared" si="142"/>
        <v>346.77220980485163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728.17503537456412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167.82223243185615</v>
      </c>
      <c r="T137" s="62">
        <f t="shared" si="142"/>
        <v>346.77220980485163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729.4710491391736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167.82223243185615</v>
      </c>
      <c r="T138" s="62">
        <f t="shared" si="142"/>
        <v>346.77220980485163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730.76684356318106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167.82223243185615</v>
      </c>
      <c r="T139" s="62">
        <f t="shared" si="142"/>
        <v>346.77220980485163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732.06242044637679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167.82223243185615</v>
      </c>
      <c r="T140" s="62">
        <f t="shared" si="142"/>
        <v>346.77220980485163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733.35778156075889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167.82223243185615</v>
      </c>
      <c r="T141" s="62">
        <f t="shared" si="142"/>
        <v>346.77220980485163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734.65292865116066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167.82223243185615</v>
      </c>
      <c r="T142" s="62">
        <f t="shared" si="142"/>
        <v>346.77220980485163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735.94786343585895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167.82223243185615</v>
      </c>
      <c r="T143" s="62">
        <f t="shared" si="142"/>
        <v>346.77220980485163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737.24258760716532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167.82223243185615</v>
      </c>
      <c r="T144" s="62">
        <f t="shared" si="142"/>
        <v>346.77220980485163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738.53710283199973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167.82223243185615</v>
      </c>
      <c r="T145" s="62">
        <f t="shared" si="142"/>
        <v>346.77220980485163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739.8314107524476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167.82223243185615</v>
      </c>
      <c r="T146" s="62">
        <f t="shared" si="142"/>
        <v>346.77220980485163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741.12551298630081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167.82223243185615</v>
      </c>
      <c r="T147" s="62">
        <f t="shared" si="142"/>
        <v>346.77220980485163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742.4194111275832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167.82223243185615</v>
      </c>
      <c r="T148" s="62">
        <f t="shared" si="142"/>
        <v>346.77220980485163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743.71310674706126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167.82223243185615</v>
      </c>
      <c r="T149" s="62">
        <f t="shared" si="142"/>
        <v>346.77220980485163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745.00660139274021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167.82223243185615</v>
      </c>
      <c r="T150" s="62">
        <f t="shared" si="142"/>
        <v>346.77220980485163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746.29989659034686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167.82223243185615</v>
      </c>
      <c r="T151" s="62">
        <f t="shared" si="142"/>
        <v>346.77220980485163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747.59299384379779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167.82223243185615</v>
      </c>
      <c r="T152" s="62">
        <f t="shared" si="142"/>
        <v>346.77220980485163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748.8858946356562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167.82223243185615</v>
      </c>
      <c r="T153" s="62">
        <f t="shared" si="142"/>
        <v>346.77220980485163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750.17860042757479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167.82223243185615</v>
      </c>
      <c r="T154" s="62">
        <f t="shared" si="142"/>
        <v>346.77220980485163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751.47111266072704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167.82223243185615</v>
      </c>
      <c r="T155" s="62">
        <f t="shared" si="142"/>
        <v>346.77220980485163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752.76343275622787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167.82223243185615</v>
      </c>
      <c r="T156" s="62">
        <f t="shared" si="142"/>
        <v>346.77220980485163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754.05556211554085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167.82223243185615</v>
      </c>
      <c r="T157" s="62">
        <f t="shared" si="142"/>
        <v>346.77220980485163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755.34750212087658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167.82223243185615</v>
      </c>
      <c r="T158" s="62">
        <f t="shared" si="142"/>
        <v>346.77220980485163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756.63925413557945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167.82223243185615</v>
      </c>
      <c r="T159" s="62">
        <f t="shared" si="142"/>
        <v>346.77220980485163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757.93081950450403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167.82223243185615</v>
      </c>
      <c r="T160" s="62">
        <f t="shared" si="142"/>
        <v>346.77220980485163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759.22219955438277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167.82223243185615</v>
      </c>
      <c r="T161" s="62">
        <f t="shared" si="142"/>
        <v>346.77220980485163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760.51339559418227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167.82223243185615</v>
      </c>
      <c r="T162" s="62">
        <f t="shared" si="142"/>
        <v>346.77220980485163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761.80440891545231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167.82223243185615</v>
      </c>
      <c r="T163" s="62">
        <f t="shared" si="142"/>
        <v>346.77220980485163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763.0952407926643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167.82223243185615</v>
      </c>
      <c r="T164" s="62">
        <f t="shared" si="142"/>
        <v>346.77220980485163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764.38589248354219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167.82223243185615</v>
      </c>
      <c r="T165" s="62">
        <f t="shared" si="142"/>
        <v>346.77220980485163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765.67636522938449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167.82223243185615</v>
      </c>
      <c r="T166" s="62">
        <f t="shared" si="142"/>
        <v>346.77220980485163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766.96666025537763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167.82223243185615</v>
      </c>
      <c r="T167" s="62">
        <f t="shared" si="142"/>
        <v>346.77220980485163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768.25677877090311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167.82223243185615</v>
      </c>
      <c r="T168" s="62">
        <f t="shared" si="142"/>
        <v>346.77220980485163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769.54672196983472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167.82223243185615</v>
      </c>
      <c r="T169" s="62">
        <f t="shared" si="142"/>
        <v>346.77220980485163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770.83649103083042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167.82223243185615</v>
      </c>
      <c r="T170" s="62">
        <f t="shared" si="142"/>
        <v>346.77220980485163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772.12608711761584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167.82223243185615</v>
      </c>
      <c r="T171" s="62">
        <f t="shared" si="142"/>
        <v>346.77220980485163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773.41551137926149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167.82223243185615</v>
      </c>
      <c r="T172" s="62">
        <f t="shared" si="142"/>
        <v>346.77220980485163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774.70476495045216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167.82223243185615</v>
      </c>
      <c r="T173" s="62">
        <f t="shared" si="142"/>
        <v>346.77220980485163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775.9938489517516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167.82223243185615</v>
      </c>
      <c r="T174" s="62">
        <f t="shared" si="142"/>
        <v>346.77220980485163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777.28276448985912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167.82223243185615</v>
      </c>
      <c r="T175" s="62">
        <f t="shared" si="142"/>
        <v>346.77220980485163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778.57151265786069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167.82223243185615</v>
      </c>
      <c r="T176" s="62">
        <f t="shared" si="142"/>
        <v>346.77220980485163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779.86009453547433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167.82223243185615</v>
      </c>
      <c r="T177" s="62">
        <f t="shared" si="142"/>
        <v>346.77220980485163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781.14851118928971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167.82223243185615</v>
      </c>
      <c r="T178" s="62">
        <f t="shared" si="142"/>
        <v>346.77220980485163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782.43676367300088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167.82223243185615</v>
      </c>
      <c r="T179" s="62">
        <f t="shared" si="142"/>
        <v>346.77220980485163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783.72485302763596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167.82223243185615</v>
      </c>
      <c r="T180" s="62">
        <f t="shared" si="142"/>
        <v>346.77220980485163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785.01278028177887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167.82223243185615</v>
      </c>
      <c r="T181" s="62">
        <f t="shared" si="142"/>
        <v>346.77220980485163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786.30054645178757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167.82223243185615</v>
      </c>
      <c r="T182" s="62">
        <f t="shared" si="142"/>
        <v>346.77220980485163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787.58815254200715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167.82223243185615</v>
      </c>
      <c r="T183" s="62">
        <f t="shared" si="142"/>
        <v>346.77220980485163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788.87559954497738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167.82223243185615</v>
      </c>
      <c r="T184" s="62">
        <f t="shared" si="142"/>
        <v>346.77220980485163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790.16288844163557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167.82223243185615</v>
      </c>
      <c r="T185" s="62">
        <f t="shared" si="142"/>
        <v>346.77220980485163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791.45002020151639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167.82223243185615</v>
      </c>
      <c r="T186" s="62">
        <f t="shared" si="142"/>
        <v>346.77220980485163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792.73699578294475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167.82223243185615</v>
      </c>
      <c r="T187" s="62">
        <f t="shared" si="142"/>
        <v>346.77220980485163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794.02381613322586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167.82223243185615</v>
      </c>
      <c r="T188" s="62">
        <f t="shared" si="142"/>
        <v>346.77220980485163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795.31048218883154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167.82223243185615</v>
      </c>
      <c r="T189" s="62">
        <f t="shared" si="142"/>
        <v>346.77220980485163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796.59699487558055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167.82223243185615</v>
      </c>
      <c r="T190" s="62">
        <f t="shared" si="142"/>
        <v>346.77220980485163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797.88335510881745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167.82223243185615</v>
      </c>
      <c r="T191" s="62">
        <f t="shared" si="142"/>
        <v>346.77220980485163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799.16956379358464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167.82223243185615</v>
      </c>
      <c r="T192" s="62">
        <f t="shared" si="142"/>
        <v>346.77220980485163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800.45562182479341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167.82223243185615</v>
      </c>
      <c r="T193" s="62">
        <f t="shared" si="142"/>
        <v>346.77220980485163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801.74153008738926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167.82223243185615</v>
      </c>
      <c r="T194" s="62">
        <f t="shared" si="142"/>
        <v>346.77220980485163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803.02728945651518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167.82223243185615</v>
      </c>
      <c r="T195" s="62">
        <f t="shared" si="142"/>
        <v>346.77220980485163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804.31290079766995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167.82223243185615</v>
      </c>
      <c r="T196" s="62">
        <f t="shared" si="142"/>
        <v>346.77220980485163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805.59836496686455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167.82223243185615</v>
      </c>
      <c r="T197" s="62">
        <f t="shared" ref="T197:T203" si="204">$T$3</f>
        <v>346.77220980485163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806.88368281077373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167.82223243185615</v>
      </c>
      <c r="T198" s="62">
        <f t="shared" si="204"/>
        <v>346.77220980485163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808.16885516688626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167.82223243185615</v>
      </c>
      <c r="T199" s="62">
        <f t="shared" si="204"/>
        <v>346.77220980485163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809.4538828636496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167.82223243185615</v>
      </c>
      <c r="T200" s="62">
        <f t="shared" si="204"/>
        <v>346.77220980485163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810.73876672061419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167.82223243185615</v>
      </c>
      <c r="T201" s="62">
        <f t="shared" si="204"/>
        <v>346.77220980485163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812.02350754857252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167.82223243185615</v>
      </c>
      <c r="T202" s="62">
        <f t="shared" si="204"/>
        <v>346.77220980485163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813.30810614969641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167.82223243185615</v>
      </c>
      <c r="T203" s="62">
        <f t="shared" si="204"/>
        <v>346.77220980485163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F16" sqref="F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2.8</v>
      </c>
      <c r="C6" s="156">
        <f ca="1">IF(OR('Données projet'!B9="",'Données projet'!C9="",'Données projet'!C9=0%),0,Calculateur!S3)</f>
        <v>167.82223243185615</v>
      </c>
      <c r="D6" s="156">
        <f>IF(OR('Données projet'!B9="",'Données projet'!C9="",'Données projet'!C9=0%),0,Calculateur!T3)</f>
        <v>346.77220980485163</v>
      </c>
      <c r="E6" s="156">
        <f ca="1">MIN(C6,D6)</f>
        <v>167.82223243185615</v>
      </c>
      <c r="F6" s="156">
        <f ca="1">E6*B6</f>
        <v>469.9022508091972</v>
      </c>
      <c r="G6" s="156">
        <f ca="1">F6*(100%-'Données projet'!$C$24)*(100%-'Données projet'!$C$25)*(100%-'Données projet'!$C$26)*(100%-'Données projet'!$C$27)</f>
        <v>287.58017749522867</v>
      </c>
      <c r="H6" s="157">
        <f>IF(OR('Données projet'!B9="",'Données projet'!C9="",'Données projet'!C9=0%),0,AVERAGE(Calculateur!$AC$3:$AC$33)*B6)</f>
        <v>27.115149557339322</v>
      </c>
      <c r="I6" s="158">
        <f>H6*(100%-'Données projet'!$C$24)*(100%-'Données projet'!$C$25)*(100%-'Données projet'!$C$26)*(100%-'Données projet'!$C$27)</f>
        <v>16.594471529091667</v>
      </c>
      <c r="J6" s="159">
        <f>IF(OR('Données projet'!B9="",'Données projet'!C9="",'Données projet'!C9=0%),0,SUM(Calculateur!$V$3:$V$33)*VLOOKUP('Données projet'!$B$9,Paramètres!$A$1:$I$89,9,0)*B6)</f>
        <v>198.23999999999998</v>
      </c>
      <c r="K6" s="160">
        <f>J6*(100%-'Données projet'!$C$24)*(100%-'Données projet'!$C$25)*(100%-'Données projet'!$C$26)*(100%-'Données projet'!$C$27)</f>
        <v>121.32288</v>
      </c>
      <c r="L6" s="161">
        <f ca="1">G6+I6+K6</f>
        <v>425.49752902432033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469.9022508091972</v>
      </c>
      <c r="G16" s="175">
        <f t="shared" ca="1" si="3"/>
        <v>287.58017749522867</v>
      </c>
      <c r="H16" s="176">
        <f t="shared" si="3"/>
        <v>27.115149557339322</v>
      </c>
      <c r="I16" s="176">
        <f t="shared" si="3"/>
        <v>16.594471529091667</v>
      </c>
      <c r="J16" s="177">
        <f t="shared" si="3"/>
        <v>198.23999999999998</v>
      </c>
      <c r="K16" s="177">
        <f t="shared" si="3"/>
        <v>121.32288</v>
      </c>
      <c r="L16" s="178">
        <f t="shared" ca="1" si="3"/>
        <v>425.49752902432033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21" sqref="N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2023-10-25T16:23:10Z</dcterms:modified>
</cp:coreProperties>
</file>