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ownloads\"/>
    </mc:Choice>
  </mc:AlternateContent>
  <xr:revisionPtr revIDLastSave="0" documentId="13_ncr:1_{FF730D50-96F0-4C91-B9DF-A06F145F8188}" xr6:coauthVersionLast="47" xr6:coauthVersionMax="47" xr10:uidLastSave="{00000000-0000-0000-0000-000000000000}"/>
  <bookViews>
    <workbookView xWindow="2037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FS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H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V164" i="2"/>
  <c r="FS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A179" i="2" l="1"/>
  <c r="HG179" i="2"/>
  <c r="HI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HG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V189" i="2"/>
  <c r="EY189" i="2" s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<sst xmlns="http://schemas.openxmlformats.org/spreadsheetml/2006/main" count="1170" uniqueCount="324">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</sst>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14" borderId="1" xfId="0" quotePrefix="1" applyNumberForma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L43" sqref="L4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9" t="s">
        <v>231</v>
      </c>
      <c r="B5" s="269"/>
      <c r="C5" s="24">
        <v>1.2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1</v>
      </c>
      <c r="D9" s="33">
        <f t="shared" ref="D9:D18" si="0">C9*$C$5</f>
        <v>1.2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3" sqref="F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Cèdre de l'Atlas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226.0452828290525</v>
      </c>
      <c r="T3" s="59">
        <f>IF('Données projet'!E9&gt;30,$R$33-$H$33,LOOKUP('Données projet'!$E$9,$A$3:$A$203,R3:R203)-LOOKUP('Données projet'!$E$9,$A$3:$A$203,$H$3:$H$203))</f>
        <v>179.89696397462069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294.89641891074018</v>
      </c>
      <c r="S4" s="59">
        <f ca="1">AVERAGE(OFFSET($R$3,0,0,'Données projet'!$E$9+1,1))-AVERAGE(OFFSET($H$3,0,0,'Données projet'!$E$9+1,1))</f>
        <v>226.0452828290525</v>
      </c>
      <c r="T4" s="59">
        <f>$T$3</f>
        <v>179.89696397462069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295.32747390874374</v>
      </c>
      <c r="S5" s="59">
        <f ca="1">AVERAGE(OFFSET($R$3,0,0,'Données projet'!$E$9+1,1))-AVERAGE(OFFSET($H$3,0,0,'Données projet'!$E$9+1,1))</f>
        <v>226.0452828290525</v>
      </c>
      <c r="T5" s="59">
        <f t="shared" ref="T5:T68" si="34">$T$3</f>
        <v>179.89696397462069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295.8778838402435</v>
      </c>
      <c r="S6" s="59">
        <f ca="1">AVERAGE(OFFSET($R$3,0,0,'Données projet'!$E$9+1,1))-AVERAGE(OFFSET($H$3,0,0,'Données projet'!$E$9+1,1))</f>
        <v>226.0452828290525</v>
      </c>
      <c r="T6" s="59">
        <f t="shared" si="34"/>
        <v>179.89696397462069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296.58082314457886</v>
      </c>
      <c r="S7" s="59">
        <f ca="1">AVERAGE(OFFSET($R$3,0,0,'Données projet'!$E$9+1,1))-AVERAGE(OFFSET($H$3,0,0,'Données projet'!$E$9+1,1))</f>
        <v>226.0452828290525</v>
      </c>
      <c r="T7" s="59">
        <f t="shared" si="34"/>
        <v>179.89696397462069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297.47871993550461</v>
      </c>
      <c r="S8" s="59">
        <f ca="1">AVERAGE(OFFSET($R$3,0,0,'Données projet'!$E$9+1,1))-AVERAGE(OFFSET($H$3,0,0,'Données projet'!$E$9+1,1))</f>
        <v>226.0452828290525</v>
      </c>
      <c r="T8" s="59">
        <f t="shared" si="34"/>
        <v>179.89696397462069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298.62584576955311</v>
      </c>
      <c r="S9" s="59">
        <f ca="1">AVERAGE(OFFSET($R$3,0,0,'Données projet'!$E$9+1,1))-AVERAGE(OFFSET($H$3,0,0,'Données projet'!$E$9+1,1))</f>
        <v>226.0452828290525</v>
      </c>
      <c r="T9" s="59">
        <f t="shared" si="34"/>
        <v>179.89696397462069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300.09163240970821</v>
      </c>
      <c r="S10" s="59">
        <f ca="1">AVERAGE(OFFSET($R$3,0,0,'Données projet'!$E$9+1,1))-AVERAGE(OFFSET($H$3,0,0,'Données projet'!$E$9+1,1))</f>
        <v>226.0452828290525</v>
      </c>
      <c r="T10" s="59">
        <f t="shared" si="34"/>
        <v>179.89696397462069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301.96492023616713</v>
      </c>
      <c r="S11" s="59">
        <f ca="1">AVERAGE(OFFSET($R$3,0,0,'Données projet'!$E$9+1,1))-AVERAGE(OFFSET($H$3,0,0,'Données projet'!$E$9+1,1))</f>
        <v>226.0452828290525</v>
      </c>
      <c r="T11" s="59">
        <f t="shared" si="34"/>
        <v>179.89696397462069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304.35940071300303</v>
      </c>
      <c r="S12" s="59">
        <f ca="1">AVERAGE(OFFSET($R$3,0,0,'Données projet'!$E$9+1,1))-AVERAGE(OFFSET($H$3,0,0,'Données projet'!$E$9+1,1))</f>
        <v>226.0452828290525</v>
      </c>
      <c r="T12" s="59">
        <f t="shared" si="34"/>
        <v>179.89696397462069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307.42058941449875</v>
      </c>
      <c r="S13" s="59">
        <f ca="1">AVERAGE(OFFSET($R$3,0,0,'Données projet'!$E$9+1,1))-AVERAGE(OFFSET($H$3,0,0,'Données projet'!$E$9+1,1))</f>
        <v>226.0452828290525</v>
      </c>
      <c r="T13" s="59">
        <f t="shared" si="34"/>
        <v>179.89696397462069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311.33476117897868</v>
      </c>
      <c r="S14" s="59">
        <f ca="1">AVERAGE(OFFSET($R$3,0,0,'Données projet'!$E$9+1,1))-AVERAGE(OFFSET($H$3,0,0,'Données projet'!$E$9+1,1))</f>
        <v>226.0452828290525</v>
      </c>
      <c r="T14" s="59">
        <f t="shared" si="34"/>
        <v>179.89696397462069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316.3404009375538</v>
      </c>
      <c r="S15" s="59">
        <f ca="1">AVERAGE(OFFSET($R$3,0,0,'Données projet'!$E$9+1,1))-AVERAGE(OFFSET($H$3,0,0,'Données projet'!$E$9+1,1))</f>
        <v>226.0452828290525</v>
      </c>
      <c r="T15" s="59">
        <f t="shared" si="34"/>
        <v>179.89696397462069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322.74288029609767</v>
      </c>
      <c r="S16" s="59">
        <f ca="1">AVERAGE(OFFSET($R$3,0,0,'Données projet'!$E$9+1,1))-AVERAGE(OFFSET($H$3,0,0,'Données projet'!$E$9+1,1))</f>
        <v>226.0452828290525</v>
      </c>
      <c r="T16" s="59">
        <f t="shared" si="34"/>
        <v>179.89696397462069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330.93327083690383</v>
      </c>
      <c r="S17" s="59">
        <f ca="1">AVERAGE(OFFSET($R$3,0,0,'Données projet'!$E$9+1,1))-AVERAGE(OFFSET($H$3,0,0,'Données projet'!$E$9+1,1))</f>
        <v>226.0452828290525</v>
      </c>
      <c r="T17" s="59">
        <f t="shared" si="34"/>
        <v>179.89696397462069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341.41246294557129</v>
      </c>
      <c r="S18" s="59">
        <f ca="1">AVERAGE(OFFSET($R$3,0,0,'Données projet'!$E$9+1,1))-AVERAGE(OFFSET($H$3,0,0,'Données projet'!$E$9+1,1))</f>
        <v>226.0452828290525</v>
      </c>
      <c r="T18" s="59">
        <f t="shared" si="34"/>
        <v>179.89696397462069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354.82208993415543</v>
      </c>
      <c r="S19" s="59">
        <f ca="1">AVERAGE(OFFSET($R$3,0,0,'Données projet'!$E$9+1,1))-AVERAGE(OFFSET($H$3,0,0,'Données projet'!$E$9+1,1))</f>
        <v>226.0452828290525</v>
      </c>
      <c r="T19" s="59">
        <f t="shared" si="34"/>
        <v>179.89696397462069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371.98418210076898</v>
      </c>
      <c r="S20" s="59">
        <f ca="1">AVERAGE(OFFSET($R$3,0,0,'Données projet'!$E$9+1,1))-AVERAGE(OFFSET($H$3,0,0,'Données projet'!$E$9+1,1))</f>
        <v>226.0452828290525</v>
      </c>
      <c r="T20" s="59">
        <f t="shared" si="34"/>
        <v>179.89696397462069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393.95202082891387</v>
      </c>
      <c r="S21" s="59">
        <f ca="1">AVERAGE(OFFSET($R$3,0,0,'Données projet'!$E$9+1,1))-AVERAGE(OFFSET($H$3,0,0,'Données projet'!$E$9+1,1))</f>
        <v>226.0452828290525</v>
      </c>
      <c r="T21" s="59">
        <f t="shared" si="34"/>
        <v>179.89696397462069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422.07536317537841</v>
      </c>
      <c r="S22" s="59">
        <f ca="1">AVERAGE(OFFSET($R$3,0,0,'Données projet'!$E$9+1,1))-AVERAGE(OFFSET($H$3,0,0,'Données projet'!$E$9+1,1))</f>
        <v>226.0452828290525</v>
      </c>
      <c r="T22" s="59">
        <f t="shared" si="34"/>
        <v>179.89696397462069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458.08410667645524</v>
      </c>
      <c r="S23" s="59">
        <f ca="1">AVERAGE(OFFSET($R$3,0,0,'Données projet'!$E$9+1,1))-AVERAGE(OFFSET($H$3,0,0,'Données projet'!$E$9+1,1))</f>
        <v>226.0452828290525</v>
      </c>
      <c r="T23" s="59">
        <f t="shared" si="34"/>
        <v>179.89696397462069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427.21888302910463</v>
      </c>
      <c r="S24" s="59">
        <f ca="1">AVERAGE(OFFSET($R$3,0,0,'Données projet'!$E$9+1,1))-AVERAGE(OFFSET($H$3,0,0,'Données projet'!$E$9+1,1))</f>
        <v>226.0452828290525</v>
      </c>
      <c r="T24" s="59">
        <f t="shared" si="34"/>
        <v>179.89696397462069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436.60688883501871</v>
      </c>
      <c r="S25" s="59">
        <f ca="1">AVERAGE(OFFSET($R$3,0,0,'Données projet'!$E$9+1,1))-AVERAGE(OFFSET($H$3,0,0,'Données projet'!$E$9+1,1))</f>
        <v>226.0452828290525</v>
      </c>
      <c r="T25" s="59">
        <f t="shared" si="34"/>
        <v>179.89696397462069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445.98016349172156</v>
      </c>
      <c r="S26" s="59">
        <f ca="1">AVERAGE(OFFSET($R$3,0,0,'Données projet'!$E$9+1,1))-AVERAGE(OFFSET($H$3,0,0,'Données projet'!$E$9+1,1))</f>
        <v>226.0452828290525</v>
      </c>
      <c r="T26" s="59">
        <f t="shared" si="34"/>
        <v>179.89696397462069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455.33974022606139</v>
      </c>
      <c r="S27" s="59">
        <f ca="1">AVERAGE(OFFSET($R$3,0,0,'Données projet'!$E$9+1,1))-AVERAGE(OFFSET($H$3,0,0,'Données projet'!$E$9+1,1))</f>
        <v>226.0452828290525</v>
      </c>
      <c r="T27" s="59">
        <f t="shared" si="34"/>
        <v>179.89696397462069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464.68652293206372</v>
      </c>
      <c r="S28" s="59">
        <f ca="1">AVERAGE(OFFSET($R$3,0,0,'Données projet'!$E$9+1,1))-AVERAGE(OFFSET($H$3,0,0,'Données projet'!$E$9+1,1))</f>
        <v>226.0452828290525</v>
      </c>
      <c r="T28" s="59">
        <f t="shared" si="34"/>
        <v>179.89696397462069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474.0213086891693</v>
      </c>
      <c r="S29" s="59">
        <f ca="1">AVERAGE(OFFSET($R$3,0,0,'Données projet'!$E$9+1,1))-AVERAGE(OFFSET($H$3,0,0,'Données projet'!$E$9+1,1))</f>
        <v>226.0452828290525</v>
      </c>
      <c r="T29" s="59">
        <f t="shared" si="34"/>
        <v>179.89696397462069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483.34480537360014</v>
      </c>
      <c r="S30" s="59">
        <f ca="1">AVERAGE(OFFSET($R$3,0,0,'Données projet'!$E$9+1,1))-AVERAGE(OFFSET($H$3,0,0,'Données projet'!$E$9+1,1))</f>
        <v>226.0452828290525</v>
      </c>
      <c r="T30" s="59">
        <f t="shared" si="34"/>
        <v>179.89696397462069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492.65764562552766</v>
      </c>
      <c r="S31" s="59">
        <f ca="1">AVERAGE(OFFSET($R$3,0,0,'Données projet'!$E$9+1,1))-AVERAGE(OFFSET($H$3,0,0,'Données projet'!$E$9+1,1))</f>
        <v>226.0452828290525</v>
      </c>
      <c r="T31" s="59">
        <f t="shared" si="34"/>
        <v>179.89696397462069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501.96039806475972</v>
      </c>
      <c r="S32" s="59">
        <f ca="1">AVERAGE(OFFSET($R$3,0,0,'Données projet'!$E$9+1,1))-AVERAGE(OFFSET($H$3,0,0,'Données projet'!$E$9+1,1))</f>
        <v>226.0452828290525</v>
      </c>
      <c r="T32" s="59">
        <f t="shared" si="34"/>
        <v>179.89696397462069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226.0452828290525</v>
      </c>
      <c r="T33" s="59">
        <f t="shared" si="34"/>
        <v>179.89696397462069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226.0452828290525</v>
      </c>
      <c r="T34" s="59">
        <f t="shared" si="34"/>
        <v>179.89696397462069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226.0452828290525</v>
      </c>
      <c r="T35" s="59">
        <f t="shared" si="34"/>
        <v>179.89696397462069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226.0452828290525</v>
      </c>
      <c r="T36" s="59">
        <f t="shared" si="34"/>
        <v>179.89696397462069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226.0452828290525</v>
      </c>
      <c r="T37" s="59">
        <f t="shared" si="34"/>
        <v>179.89696397462069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226.0452828290525</v>
      </c>
      <c r="T38" s="59">
        <f t="shared" si="34"/>
        <v>179.89696397462069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226.0452828290525</v>
      </c>
      <c r="T39" s="59">
        <f t="shared" si="34"/>
        <v>179.89696397462069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226.0452828290525</v>
      </c>
      <c r="T40" s="59">
        <f t="shared" si="34"/>
        <v>179.89696397462069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226.0452828290525</v>
      </c>
      <c r="T41" s="59">
        <f t="shared" si="34"/>
        <v>179.89696397462069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226.0452828290525</v>
      </c>
      <c r="T42" s="59">
        <f t="shared" si="34"/>
        <v>179.89696397462069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226.0452828290525</v>
      </c>
      <c r="T43" s="59">
        <f t="shared" si="34"/>
        <v>179.89696397462069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226.0452828290525</v>
      </c>
      <c r="T44" s="59">
        <f t="shared" si="34"/>
        <v>179.89696397462069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226.0452828290525</v>
      </c>
      <c r="T45" s="59">
        <f t="shared" si="34"/>
        <v>179.89696397462069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226.0452828290525</v>
      </c>
      <c r="T46" s="59">
        <f t="shared" si="34"/>
        <v>179.89696397462069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226.0452828290525</v>
      </c>
      <c r="T47" s="59">
        <f t="shared" si="34"/>
        <v>179.89696397462069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226.0452828290525</v>
      </c>
      <c r="T48" s="59">
        <f t="shared" si="34"/>
        <v>179.89696397462069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226.0452828290525</v>
      </c>
      <c r="T49" s="59">
        <f t="shared" si="34"/>
        <v>179.89696397462069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226.0452828290525</v>
      </c>
      <c r="T50" s="59">
        <f t="shared" si="34"/>
        <v>179.89696397462069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226.0452828290525</v>
      </c>
      <c r="T51" s="59">
        <f t="shared" si="34"/>
        <v>179.89696397462069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226.0452828290525</v>
      </c>
      <c r="T52" s="59">
        <f t="shared" si="34"/>
        <v>179.89696397462069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226.0452828290525</v>
      </c>
      <c r="T53" s="59">
        <f t="shared" si="34"/>
        <v>179.89696397462069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226.0452828290525</v>
      </c>
      <c r="T54" s="59">
        <f t="shared" si="34"/>
        <v>179.89696397462069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226.0452828290525</v>
      </c>
      <c r="T55" s="59">
        <f t="shared" si="34"/>
        <v>179.89696397462069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226.0452828290525</v>
      </c>
      <c r="T56" s="59">
        <f t="shared" si="34"/>
        <v>179.89696397462069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226.0452828290525</v>
      </c>
      <c r="T57" s="59">
        <f t="shared" si="34"/>
        <v>179.89696397462069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226.0452828290525</v>
      </c>
      <c r="T58" s="59">
        <f t="shared" si="34"/>
        <v>179.89696397462069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226.0452828290525</v>
      </c>
      <c r="T59" s="59">
        <f t="shared" si="34"/>
        <v>179.89696397462069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226.0452828290525</v>
      </c>
      <c r="T60" s="59">
        <f t="shared" si="34"/>
        <v>179.89696397462069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226.0452828290525</v>
      </c>
      <c r="T61" s="59">
        <f t="shared" si="34"/>
        <v>179.89696397462069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226.0452828290525</v>
      </c>
      <c r="T62" s="59">
        <f t="shared" si="34"/>
        <v>179.89696397462069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226.0452828290525</v>
      </c>
      <c r="T63" s="59">
        <f t="shared" si="34"/>
        <v>179.89696397462069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226.0452828290525</v>
      </c>
      <c r="T64" s="59">
        <f t="shared" si="34"/>
        <v>179.89696397462069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226.0452828290525</v>
      </c>
      <c r="T65" s="59">
        <f t="shared" si="34"/>
        <v>179.89696397462069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226.0452828290525</v>
      </c>
      <c r="T66" s="59">
        <f t="shared" si="34"/>
        <v>179.89696397462069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226.0452828290525</v>
      </c>
      <c r="T67" s="59">
        <f t="shared" si="34"/>
        <v>179.89696397462069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226.0452828290525</v>
      </c>
      <c r="T68" s="59">
        <f t="shared" si="34"/>
        <v>179.89696397462069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226.0452828290525</v>
      </c>
      <c r="T69" s="59">
        <f t="shared" ref="T69:T132" si="88">$T$3</f>
        <v>179.89696397462069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226.0452828290525</v>
      </c>
      <c r="T70" s="59">
        <f t="shared" si="88"/>
        <v>179.89696397462069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226.0452828290525</v>
      </c>
      <c r="T71" s="59">
        <f t="shared" si="88"/>
        <v>179.89696397462069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226.0452828290525</v>
      </c>
      <c r="T72" s="59">
        <f t="shared" si="88"/>
        <v>179.89696397462069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226.0452828290525</v>
      </c>
      <c r="T73" s="59">
        <f t="shared" si="88"/>
        <v>179.89696397462069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226.0452828290525</v>
      </c>
      <c r="T74" s="59">
        <f t="shared" si="88"/>
        <v>179.89696397462069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226.0452828290525</v>
      </c>
      <c r="T75" s="59">
        <f t="shared" si="88"/>
        <v>179.89696397462069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226.0452828290525</v>
      </c>
      <c r="T76" s="59">
        <f t="shared" si="88"/>
        <v>179.89696397462069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226.0452828290525</v>
      </c>
      <c r="T77" s="59">
        <f t="shared" si="88"/>
        <v>179.89696397462069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226.0452828290525</v>
      </c>
      <c r="T78" s="59">
        <f t="shared" si="88"/>
        <v>179.89696397462069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226.0452828290525</v>
      </c>
      <c r="T79" s="59">
        <f t="shared" si="88"/>
        <v>179.89696397462069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226.0452828290525</v>
      </c>
      <c r="T80" s="59">
        <f t="shared" si="88"/>
        <v>179.89696397462069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226.0452828290525</v>
      </c>
      <c r="T81" s="59">
        <f t="shared" si="88"/>
        <v>179.89696397462069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226.0452828290525</v>
      </c>
      <c r="T82" s="59">
        <f t="shared" si="88"/>
        <v>179.89696397462069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226.0452828290525</v>
      </c>
      <c r="T83" s="59">
        <f t="shared" si="88"/>
        <v>179.89696397462069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226.0452828290525</v>
      </c>
      <c r="T84" s="59">
        <f t="shared" si="88"/>
        <v>179.89696397462069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226.0452828290525</v>
      </c>
      <c r="T85" s="59">
        <f t="shared" si="88"/>
        <v>179.89696397462069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226.0452828290525</v>
      </c>
      <c r="T86" s="59">
        <f t="shared" si="88"/>
        <v>179.89696397462069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226.0452828290525</v>
      </c>
      <c r="T87" s="59">
        <f t="shared" si="88"/>
        <v>179.89696397462069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226.0452828290525</v>
      </c>
      <c r="T88" s="59">
        <f t="shared" si="88"/>
        <v>179.89696397462069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226.0452828290525</v>
      </c>
      <c r="T89" s="59">
        <f t="shared" si="88"/>
        <v>179.89696397462069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226.0452828290525</v>
      </c>
      <c r="T90" s="59">
        <f t="shared" si="88"/>
        <v>179.89696397462069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226.0452828290525</v>
      </c>
      <c r="T91" s="59">
        <f t="shared" si="88"/>
        <v>179.89696397462069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226.0452828290525</v>
      </c>
      <c r="T92" s="59">
        <f t="shared" si="88"/>
        <v>179.89696397462069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226.0452828290525</v>
      </c>
      <c r="T93" s="59">
        <f t="shared" si="88"/>
        <v>179.89696397462069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226.0452828290525</v>
      </c>
      <c r="T94" s="59">
        <f t="shared" si="88"/>
        <v>179.89696397462069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226.0452828290525</v>
      </c>
      <c r="T95" s="59">
        <f t="shared" si="88"/>
        <v>179.89696397462069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226.0452828290525</v>
      </c>
      <c r="T96" s="59">
        <f t="shared" si="88"/>
        <v>179.89696397462069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226.0452828290525</v>
      </c>
      <c r="T97" s="59">
        <f t="shared" si="88"/>
        <v>179.89696397462069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226.0452828290525</v>
      </c>
      <c r="T98" s="59">
        <f t="shared" si="88"/>
        <v>179.89696397462069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226.0452828290525</v>
      </c>
      <c r="T99" s="59">
        <f t="shared" si="88"/>
        <v>179.89696397462069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226.0452828290525</v>
      </c>
      <c r="T100" s="59">
        <f t="shared" si="88"/>
        <v>179.89696397462069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226.0452828290525</v>
      </c>
      <c r="T101" s="59">
        <f t="shared" si="88"/>
        <v>179.89696397462069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226.0452828290525</v>
      </c>
      <c r="T102" s="59">
        <f t="shared" si="88"/>
        <v>179.89696397462069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226.0452828290525</v>
      </c>
      <c r="T103" s="59">
        <f t="shared" si="88"/>
        <v>179.89696397462069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226.0452828290525</v>
      </c>
      <c r="T104" s="59">
        <f t="shared" si="88"/>
        <v>179.89696397462069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226.0452828290525</v>
      </c>
      <c r="T105" s="59">
        <f t="shared" si="88"/>
        <v>179.89696397462069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226.0452828290525</v>
      </c>
      <c r="T106" s="59">
        <f t="shared" si="88"/>
        <v>179.89696397462069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226.0452828290525</v>
      </c>
      <c r="T107" s="59">
        <f t="shared" si="88"/>
        <v>179.89696397462069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226.0452828290525</v>
      </c>
      <c r="T108" s="59">
        <f t="shared" si="88"/>
        <v>179.89696397462069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226.0452828290525</v>
      </c>
      <c r="T109" s="59">
        <f t="shared" si="88"/>
        <v>179.89696397462069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226.0452828290525</v>
      </c>
      <c r="T110" s="59">
        <f t="shared" si="88"/>
        <v>179.89696397462069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226.0452828290525</v>
      </c>
      <c r="T111" s="59">
        <f t="shared" si="88"/>
        <v>179.89696397462069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226.0452828290525</v>
      </c>
      <c r="T112" s="59">
        <f t="shared" si="88"/>
        <v>179.89696397462069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226.0452828290525</v>
      </c>
      <c r="T113" s="59">
        <f t="shared" si="88"/>
        <v>179.89696397462069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226.0452828290525</v>
      </c>
      <c r="T114" s="59">
        <f t="shared" si="88"/>
        <v>179.89696397462069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226.0452828290525</v>
      </c>
      <c r="T115" s="59">
        <f t="shared" si="88"/>
        <v>179.89696397462069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226.0452828290525</v>
      </c>
      <c r="T116" s="59">
        <f t="shared" si="88"/>
        <v>179.89696397462069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226.0452828290525</v>
      </c>
      <c r="T117" s="59">
        <f t="shared" si="88"/>
        <v>179.89696397462069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226.0452828290525</v>
      </c>
      <c r="T118" s="59">
        <f t="shared" si="88"/>
        <v>179.89696397462069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226.0452828290525</v>
      </c>
      <c r="T119" s="59">
        <f t="shared" si="88"/>
        <v>179.89696397462069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226.0452828290525</v>
      </c>
      <c r="T120" s="59">
        <f t="shared" si="88"/>
        <v>179.89696397462069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226.0452828290525</v>
      </c>
      <c r="T121" s="59">
        <f t="shared" si="88"/>
        <v>179.89696397462069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226.0452828290525</v>
      </c>
      <c r="T122" s="59">
        <f t="shared" si="88"/>
        <v>179.89696397462069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226.0452828290525</v>
      </c>
      <c r="T123" s="59">
        <f t="shared" si="88"/>
        <v>179.89696397462069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226.0452828290525</v>
      </c>
      <c r="T124" s="59">
        <f t="shared" si="88"/>
        <v>179.89696397462069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226.0452828290525</v>
      </c>
      <c r="T125" s="59">
        <f t="shared" si="88"/>
        <v>179.89696397462069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226.0452828290525</v>
      </c>
      <c r="T126" s="59">
        <f t="shared" si="88"/>
        <v>179.89696397462069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226.0452828290525</v>
      </c>
      <c r="T127" s="59">
        <f t="shared" si="88"/>
        <v>179.89696397462069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226.0452828290525</v>
      </c>
      <c r="T128" s="59">
        <f t="shared" si="88"/>
        <v>179.89696397462069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226.0452828290525</v>
      </c>
      <c r="T129" s="59">
        <f t="shared" si="88"/>
        <v>179.89696397462069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226.0452828290525</v>
      </c>
      <c r="T130" s="59">
        <f t="shared" si="88"/>
        <v>179.89696397462069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226.0452828290525</v>
      </c>
      <c r="T131" s="59">
        <f t="shared" si="88"/>
        <v>179.89696397462069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226.0452828290525</v>
      </c>
      <c r="T132" s="59">
        <f t="shared" si="88"/>
        <v>179.89696397462069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226.0452828290525</v>
      </c>
      <c r="T133" s="59">
        <f t="shared" ref="T133:T196" si="142">$T$3</f>
        <v>179.89696397462069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226.0452828290525</v>
      </c>
      <c r="T134" s="59">
        <f t="shared" si="142"/>
        <v>179.89696397462069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226.0452828290525</v>
      </c>
      <c r="T135" s="59">
        <f t="shared" si="142"/>
        <v>179.89696397462069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226.0452828290525</v>
      </c>
      <c r="T136" s="59">
        <f t="shared" si="142"/>
        <v>179.89696397462069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226.0452828290525</v>
      </c>
      <c r="T137" s="59">
        <f t="shared" si="142"/>
        <v>179.89696397462069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226.0452828290525</v>
      </c>
      <c r="T138" s="59">
        <f t="shared" si="142"/>
        <v>179.89696397462069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226.0452828290525</v>
      </c>
      <c r="T139" s="59">
        <f t="shared" si="142"/>
        <v>179.89696397462069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226.0452828290525</v>
      </c>
      <c r="T140" s="59">
        <f t="shared" si="142"/>
        <v>179.89696397462069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226.0452828290525</v>
      </c>
      <c r="T141" s="59">
        <f t="shared" si="142"/>
        <v>179.89696397462069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226.0452828290525</v>
      </c>
      <c r="T142" s="59">
        <f t="shared" si="142"/>
        <v>179.89696397462069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226.0452828290525</v>
      </c>
      <c r="T143" s="59">
        <f t="shared" si="142"/>
        <v>179.89696397462069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226.0452828290525</v>
      </c>
      <c r="T144" s="59">
        <f t="shared" si="142"/>
        <v>179.89696397462069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226.0452828290525</v>
      </c>
      <c r="T145" s="59">
        <f t="shared" si="142"/>
        <v>179.89696397462069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226.0452828290525</v>
      </c>
      <c r="T146" s="59">
        <f t="shared" si="142"/>
        <v>179.89696397462069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226.0452828290525</v>
      </c>
      <c r="T147" s="59">
        <f t="shared" si="142"/>
        <v>179.89696397462069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226.0452828290525</v>
      </c>
      <c r="T148" s="59">
        <f t="shared" si="142"/>
        <v>179.89696397462069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226.0452828290525</v>
      </c>
      <c r="T149" s="59">
        <f t="shared" si="142"/>
        <v>179.89696397462069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226.0452828290525</v>
      </c>
      <c r="T150" s="59">
        <f t="shared" si="142"/>
        <v>179.89696397462069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226.0452828290525</v>
      </c>
      <c r="T151" s="59">
        <f t="shared" si="142"/>
        <v>179.89696397462069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226.0452828290525</v>
      </c>
      <c r="T152" s="59">
        <f t="shared" si="142"/>
        <v>179.89696397462069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226.0452828290525</v>
      </c>
      <c r="T153" s="59">
        <f t="shared" si="142"/>
        <v>179.89696397462069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226.0452828290525</v>
      </c>
      <c r="T154" s="59">
        <f t="shared" si="142"/>
        <v>179.89696397462069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226.0452828290525</v>
      </c>
      <c r="T155" s="59">
        <f t="shared" si="142"/>
        <v>179.89696397462069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226.0452828290525</v>
      </c>
      <c r="T156" s="59">
        <f t="shared" si="142"/>
        <v>179.89696397462069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226.0452828290525</v>
      </c>
      <c r="T157" s="59">
        <f t="shared" si="142"/>
        <v>179.89696397462069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226.0452828290525</v>
      </c>
      <c r="T158" s="59">
        <f t="shared" si="142"/>
        <v>179.89696397462069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226.0452828290525</v>
      </c>
      <c r="T159" s="59">
        <f t="shared" si="142"/>
        <v>179.89696397462069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226.0452828290525</v>
      </c>
      <c r="T160" s="59">
        <f t="shared" si="142"/>
        <v>179.89696397462069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226.0452828290525</v>
      </c>
      <c r="T161" s="59">
        <f t="shared" si="142"/>
        <v>179.89696397462069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226.0452828290525</v>
      </c>
      <c r="T162" s="59">
        <f t="shared" si="142"/>
        <v>179.89696397462069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226.0452828290525</v>
      </c>
      <c r="T163" s="59">
        <f t="shared" si="142"/>
        <v>179.89696397462069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226.0452828290525</v>
      </c>
      <c r="T164" s="59">
        <f t="shared" si="142"/>
        <v>179.89696397462069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226.0452828290525</v>
      </c>
      <c r="T165" s="59">
        <f t="shared" si="142"/>
        <v>179.89696397462069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226.0452828290525</v>
      </c>
      <c r="T166" s="59">
        <f t="shared" si="142"/>
        <v>179.89696397462069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226.0452828290525</v>
      </c>
      <c r="T167" s="59">
        <f t="shared" si="142"/>
        <v>179.89696397462069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226.0452828290525</v>
      </c>
      <c r="T168" s="59">
        <f t="shared" si="142"/>
        <v>179.89696397462069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226.0452828290525</v>
      </c>
      <c r="T169" s="59">
        <f t="shared" si="142"/>
        <v>179.89696397462069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226.0452828290525</v>
      </c>
      <c r="T170" s="59">
        <f t="shared" si="142"/>
        <v>179.89696397462069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226.0452828290525</v>
      </c>
      <c r="T171" s="59">
        <f t="shared" si="142"/>
        <v>179.89696397462069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226.0452828290525</v>
      </c>
      <c r="T172" s="59">
        <f t="shared" si="142"/>
        <v>179.89696397462069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226.0452828290525</v>
      </c>
      <c r="T173" s="59">
        <f t="shared" si="142"/>
        <v>179.89696397462069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226.0452828290525</v>
      </c>
      <c r="T174" s="59">
        <f t="shared" si="142"/>
        <v>179.89696397462069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226.0452828290525</v>
      </c>
      <c r="T175" s="59">
        <f t="shared" si="142"/>
        <v>179.89696397462069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226.0452828290525</v>
      </c>
      <c r="T176" s="59">
        <f t="shared" si="142"/>
        <v>179.89696397462069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226.0452828290525</v>
      </c>
      <c r="T177" s="59">
        <f t="shared" si="142"/>
        <v>179.89696397462069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226.0452828290525</v>
      </c>
      <c r="T178" s="59">
        <f t="shared" si="142"/>
        <v>179.89696397462069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226.0452828290525</v>
      </c>
      <c r="T179" s="59">
        <f t="shared" si="142"/>
        <v>179.89696397462069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226.0452828290525</v>
      </c>
      <c r="T180" s="59">
        <f t="shared" si="142"/>
        <v>179.89696397462069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226.0452828290525</v>
      </c>
      <c r="T181" s="59">
        <f t="shared" si="142"/>
        <v>179.89696397462069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226.0452828290525</v>
      </c>
      <c r="T182" s="59">
        <f t="shared" si="142"/>
        <v>179.89696397462069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226.0452828290525</v>
      </c>
      <c r="T183" s="59">
        <f t="shared" si="142"/>
        <v>179.89696397462069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226.0452828290525</v>
      </c>
      <c r="T184" s="59">
        <f t="shared" si="142"/>
        <v>179.89696397462069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226.0452828290525</v>
      </c>
      <c r="T185" s="59">
        <f t="shared" si="142"/>
        <v>179.89696397462069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226.0452828290525</v>
      </c>
      <c r="T186" s="59">
        <f t="shared" si="142"/>
        <v>179.89696397462069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226.0452828290525</v>
      </c>
      <c r="T187" s="59">
        <f t="shared" si="142"/>
        <v>179.89696397462069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226.0452828290525</v>
      </c>
      <c r="T188" s="59">
        <f t="shared" si="142"/>
        <v>179.89696397462069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226.0452828290525</v>
      </c>
      <c r="T189" s="59">
        <f t="shared" si="142"/>
        <v>179.89696397462069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226.0452828290525</v>
      </c>
      <c r="T190" s="59">
        <f t="shared" si="142"/>
        <v>179.89696397462069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226.0452828290525</v>
      </c>
      <c r="T191" s="59">
        <f t="shared" si="142"/>
        <v>179.89696397462069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226.0452828290525</v>
      </c>
      <c r="T192" s="59">
        <f t="shared" si="142"/>
        <v>179.89696397462069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226.0452828290525</v>
      </c>
      <c r="T193" s="59">
        <f t="shared" si="142"/>
        <v>179.89696397462069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226.0452828290525</v>
      </c>
      <c r="T194" s="59">
        <f t="shared" si="142"/>
        <v>179.89696397462069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226.0452828290525</v>
      </c>
      <c r="T195" s="59">
        <f t="shared" si="142"/>
        <v>179.89696397462069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226.0452828290525</v>
      </c>
      <c r="T196" s="59">
        <f t="shared" si="142"/>
        <v>179.89696397462069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226.0452828290525</v>
      </c>
      <c r="T197" s="59">
        <f t="shared" ref="T197:T203" si="204">$T$3</f>
        <v>179.89696397462069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226.0452828290525</v>
      </c>
      <c r="T198" s="59">
        <f t="shared" si="204"/>
        <v>179.89696397462069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226.0452828290525</v>
      </c>
      <c r="T199" s="59">
        <f t="shared" si="204"/>
        <v>179.89696397462069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226.0452828290525</v>
      </c>
      <c r="T200" s="59">
        <f t="shared" si="204"/>
        <v>179.89696397462069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226.0452828290525</v>
      </c>
      <c r="T201" s="59">
        <f t="shared" si="204"/>
        <v>179.89696397462069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226.0452828290525</v>
      </c>
      <c r="T202" s="59">
        <f t="shared" si="204"/>
        <v>179.89696397462069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226.0452828290525</v>
      </c>
      <c r="T203" s="59">
        <f t="shared" si="204"/>
        <v>179.89696397462069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1.2</v>
      </c>
      <c r="C6" s="147">
        <f ca="1">IF(OR('Données projet'!B9="",'Données projet'!C9="",'Données projet'!C9=0%),0,Calculateur!S3)</f>
        <v>226.0452828290525</v>
      </c>
      <c r="D6" s="147">
        <f>IF(OR('Données projet'!B9="",'Données projet'!C9="",'Données projet'!C9=0%),0,Calculateur!T3)</f>
        <v>179.89696397462069</v>
      </c>
      <c r="E6" s="147">
        <f ca="1">MIN(C6,D6)</f>
        <v>179.89696397462069</v>
      </c>
      <c r="F6" s="147">
        <f ca="1">E6*B6</f>
        <v>215.87635676954483</v>
      </c>
      <c r="G6" s="147">
        <f ca="1">F6*(100%-'Données projet'!$C$24)*(100%-'Données projet'!$C$25)*(100%-'Données projet'!$C$26)*(100%-'Données projet'!$C$27)</f>
        <v>194.28872109259035</v>
      </c>
      <c r="H6" s="148">
        <f>IF(OR('Données projet'!B9="",'Données projet'!C9="",'Données projet'!C9=0%),0,AVERAGE(Calculateur!$AC$3:$AC$33)*B6)</f>
        <v>4.6960651354164735</v>
      </c>
      <c r="I6" s="149">
        <f>H6*(100%-'Données projet'!$C$24)*(100%-'Données projet'!$C$25)*(100%-'Données projet'!$C$26)*(100%-'Données projet'!$C$27)</f>
        <v>4.2264586218748263</v>
      </c>
      <c r="J6" s="150">
        <f>IF(OR('Données projet'!B9="",'Données projet'!C9="",'Données projet'!C9=0%),0,SUM(Calculateur!$V$3:$V$33)*VLOOKUP('Données projet'!$B$9,Paramètres!$A$1:$I$89,9,0)*B6)</f>
        <v>54.954000000000001</v>
      </c>
      <c r="K6" s="151">
        <f>J6*(100%-'Données projet'!$C$24)*(100%-'Données projet'!$C$25)*(100%-'Données projet'!$C$26)*(100%-'Données projet'!$C$27)</f>
        <v>49.458600000000004</v>
      </c>
      <c r="L6" s="152">
        <f ca="1">G6+I6+K6</f>
        <v>247.97377971446519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215.87635676954483</v>
      </c>
      <c r="G16" s="166">
        <f t="shared" ca="1" si="3"/>
        <v>194.28872109259035</v>
      </c>
      <c r="H16" s="167">
        <f t="shared" si="3"/>
        <v>4.6960651354164735</v>
      </c>
      <c r="I16" s="167">
        <f t="shared" si="3"/>
        <v>4.2264586218748263</v>
      </c>
      <c r="J16" s="168">
        <f t="shared" si="3"/>
        <v>54.954000000000001</v>
      </c>
      <c r="K16" s="168">
        <f t="shared" si="3"/>
        <v>49.458600000000004</v>
      </c>
      <c r="L16" s="169">
        <f t="shared" ca="1" si="3"/>
        <v>247.97377971446519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O19" sqref="O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-758.54738299142912</v>
      </c>
      <c r="U10" s="178">
        <f>'Données projet'!D9</f>
        <v>1.2</v>
      </c>
      <c r="V10" s="177">
        <f>U10*T10</f>
        <v>-910.25685958971496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90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(1.3+0.59)*1300</f>
        <v>2457</v>
      </c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89.999999999999915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899.99999999999909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257">
        <f>(2015+97.5+905+45+150)/1.2+200+300</f>
        <v>3177.0833333333335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4</v>
      </c>
      <c r="I23" s="191">
        <v>600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-6182.6185219296349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20.556899621751299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-6203.1754215513865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80</v>
      </c>
      <c r="C27" s="193">
        <v>26.7</v>
      </c>
      <c r="D27" s="182">
        <f t="shared" si="2"/>
        <v>2136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675.5</v>
      </c>
      <c r="C31" s="193">
        <v>60</v>
      </c>
      <c r="D31" s="182">
        <f t="shared" si="2"/>
        <v>40530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2023-07-03T11:43:53Z</dcterms:modified>
</cp:coreProperties>
</file>