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harentes\MONTMOREAU (16) - DE TROGOFF\doc finaux\"/>
    </mc:Choice>
  </mc:AlternateContent>
  <xr:revisionPtr revIDLastSave="0" documentId="13_ncr:1_{E0BFBD19-B45C-4176-AC07-F0036415D8CE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1" i="2" l="1" a="1"/>
  <c r="BC31" i="2" s="1"/>
  <c r="BC117" i="2" a="1"/>
  <c r="BC117" i="2" s="1"/>
  <c r="BC32" i="2" a="1"/>
  <c r="BC32" i="2" s="1"/>
  <c r="BC84" i="2" a="1"/>
  <c r="BC84" i="2" s="1"/>
  <c r="BC181" i="2" a="1"/>
  <c r="BC181" i="2" s="1"/>
  <c r="BC126" i="2" a="1"/>
  <c r="BC126" i="2" s="1"/>
  <c r="BC38" i="2" a="1"/>
  <c r="BC38" i="2" s="1"/>
  <c r="BC143" i="2" a="1"/>
  <c r="BC143" i="2" s="1"/>
  <c r="BC18" i="2" a="1"/>
  <c r="BC18" i="2" s="1"/>
  <c r="BC65" i="2" a="1"/>
  <c r="BC65" i="2" s="1"/>
  <c r="BC114" i="2" a="1"/>
  <c r="BC114" i="2" s="1"/>
  <c r="BC68" i="2" a="1"/>
  <c r="BC68" i="2" s="1"/>
  <c r="BC47" i="2" a="1"/>
  <c r="BC47" i="2" s="1"/>
  <c r="BC130" i="2" a="1"/>
  <c r="BC130" i="2" s="1"/>
  <c r="BC164" i="2" a="1"/>
  <c r="BC164" i="2" s="1"/>
  <c r="BC55" i="2" a="1"/>
  <c r="BC55" i="2" s="1"/>
  <c r="BC192" i="2" a="1"/>
  <c r="BC192" i="2" s="1"/>
  <c r="BC82" i="2" a="1"/>
  <c r="BC82" i="2" s="1"/>
  <c r="BC58" i="2" a="1"/>
  <c r="BC58" i="2" s="1"/>
  <c r="BC151" i="2" a="1"/>
  <c r="BC151" i="2" s="1"/>
  <c r="BC34" i="2" a="1"/>
  <c r="BC34" i="2" s="1"/>
  <c r="BC7" i="2" a="1"/>
  <c r="BC7" i="2" s="1"/>
  <c r="BD7" i="2" s="1"/>
  <c r="BC83" i="2" a="1"/>
  <c r="BC83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I154" i="2" l="1"/>
  <c r="BI47" i="2"/>
  <c r="BI29" i="2"/>
  <c r="BI169" i="2"/>
  <c r="BI21" i="2"/>
  <c r="BI56" i="2"/>
  <c r="BI58" i="2"/>
  <c r="BI53" i="2"/>
  <c r="BI143" i="2"/>
  <c r="BI34" i="2"/>
  <c r="BI10" i="2"/>
  <c r="BI145" i="2"/>
  <c r="BI18" i="2"/>
  <c r="BI180" i="2"/>
  <c r="BI64" i="2"/>
  <c r="BI114" i="2"/>
  <c r="BI138" i="2"/>
  <c r="BI121" i="2"/>
  <c r="BI171" i="2"/>
  <c r="BI163" i="2"/>
  <c r="BI197" i="2"/>
  <c r="BI15" i="2"/>
  <c r="BI78" i="2"/>
  <c r="BI128" i="2"/>
  <c r="BI106" i="2"/>
  <c r="BI69" i="2"/>
  <c r="BI116" i="2"/>
  <c r="BI67" i="2"/>
  <c r="BI135" i="2"/>
  <c r="BI24" i="2"/>
  <c r="BI20" i="2"/>
  <c r="BI72" i="2"/>
  <c r="BI54" i="2"/>
  <c r="BI41" i="2"/>
  <c r="BI141" i="2"/>
  <c r="BI73" i="2"/>
  <c r="BI115" i="2"/>
  <c r="BI51" i="2"/>
  <c r="BI182" i="2"/>
  <c r="BI173" i="2"/>
  <c r="BI124" i="2"/>
  <c r="BI103" i="2"/>
  <c r="BI187" i="2"/>
  <c r="BI17" i="2"/>
  <c r="BI87" i="2"/>
  <c r="BI23" i="2"/>
  <c r="BI175" i="2"/>
  <c r="BI37" i="2"/>
  <c r="BI125" i="2"/>
  <c r="BI5" i="2"/>
  <c r="BI188" i="2"/>
  <c r="BI100" i="2"/>
  <c r="BI36" i="2"/>
  <c r="BI149" i="2"/>
  <c r="BI192" i="2"/>
  <c r="BI4" i="2"/>
  <c r="BI105" i="2"/>
  <c r="BI199" i="2"/>
  <c r="BI48" i="2"/>
  <c r="BI61" i="2"/>
  <c r="BI142" i="2"/>
  <c r="BI45" i="2"/>
  <c r="BI108" i="2"/>
  <c r="BI63" i="2"/>
  <c r="BI131" i="2"/>
  <c r="BI70" i="2"/>
  <c r="BI179" i="2"/>
  <c r="BI130" i="2"/>
  <c r="BI75" i="2"/>
  <c r="BI16" i="2"/>
  <c r="BI140" i="2"/>
  <c r="BI144" i="2"/>
  <c r="BI31" i="2"/>
  <c r="BI43" i="2"/>
  <c r="BI26" i="2"/>
  <c r="BI111" i="2"/>
  <c r="BI12" i="2"/>
  <c r="BI166" i="2"/>
  <c r="BI150" i="2"/>
  <c r="BI27" i="2"/>
  <c r="BI189" i="2"/>
  <c r="BI178" i="2"/>
  <c r="BI164" i="2"/>
  <c r="BI158" i="2"/>
  <c r="BI84" i="2"/>
  <c r="BI167" i="2"/>
  <c r="BI39" i="2"/>
  <c r="BI88" i="2"/>
  <c r="BI162" i="2"/>
  <c r="BI86" i="2"/>
  <c r="BI19" i="2"/>
  <c r="BI74" i="2"/>
  <c r="BI156" i="2"/>
  <c r="BI94" i="2"/>
  <c r="BI65" i="2"/>
  <c r="BI49" i="2"/>
  <c r="BI79" i="2"/>
  <c r="BI119" i="2"/>
  <c r="BI82" i="2"/>
  <c r="BI93" i="2"/>
  <c r="BI176" i="2"/>
  <c r="BI60" i="2"/>
  <c r="BI71" i="2"/>
  <c r="BI91" i="2"/>
  <c r="BI32" i="2"/>
  <c r="BI155" i="2"/>
  <c r="BI161" i="2"/>
  <c r="BI198" i="2"/>
  <c r="BI127" i="2"/>
  <c r="BI196" i="2"/>
  <c r="BI123" i="2"/>
  <c r="BI98" i="2"/>
  <c r="BI101" i="2"/>
  <c r="BI59" i="2"/>
  <c r="BI42" i="2"/>
  <c r="BI99" i="2"/>
  <c r="BI117" i="2"/>
  <c r="BI90" i="2"/>
  <c r="BI102" i="2"/>
  <c r="BI52" i="2"/>
  <c r="BI151" i="2"/>
  <c r="BI159" i="2"/>
  <c r="BI172" i="2"/>
  <c r="BI8" i="2"/>
  <c r="BI174" i="2"/>
  <c r="BI68" i="2"/>
  <c r="BI50" i="2"/>
  <c r="BI107" i="2"/>
  <c r="BI62" i="2"/>
  <c r="BI165" i="2"/>
  <c r="BI203" i="2"/>
  <c r="BI186" i="2"/>
  <c r="BI33" i="2"/>
  <c r="BI184" i="2"/>
  <c r="BI191" i="2"/>
  <c r="BI44" i="2"/>
  <c r="BI89" i="2"/>
  <c r="BI136" i="2"/>
  <c r="BI76" i="2"/>
  <c r="BI38" i="2"/>
  <c r="BI120" i="2"/>
  <c r="BI152" i="2"/>
  <c r="BI148" i="2"/>
  <c r="BI185" i="2"/>
  <c r="BI122" i="2"/>
  <c r="BI13" i="2"/>
  <c r="BI104" i="2"/>
  <c r="BI66" i="2"/>
  <c r="BI190" i="2"/>
  <c r="BI6" i="2"/>
  <c r="BI109" i="2"/>
  <c r="BI95" i="2"/>
  <c r="BI57" i="2"/>
  <c r="BI160" i="2"/>
  <c r="BI11" i="2"/>
  <c r="BI146" i="2"/>
  <c r="BI195" i="2"/>
  <c r="BI200" i="2"/>
  <c r="BI168" i="2"/>
  <c r="BI139" i="2"/>
  <c r="BI96" i="2"/>
  <c r="BI7" i="2"/>
  <c r="BI112" i="2"/>
  <c r="BI92" i="2"/>
  <c r="BI132" i="2"/>
  <c r="BI118" i="2"/>
  <c r="BI201" i="2"/>
  <c r="BI85" i="2"/>
  <c r="BI202" i="2"/>
  <c r="BI110" i="2"/>
  <c r="BI193" i="2"/>
  <c r="BI28" i="2"/>
  <c r="BI170" i="2"/>
  <c r="BI137" i="2"/>
  <c r="BI25" i="2"/>
  <c r="BI81" i="2"/>
  <c r="BI30" i="2"/>
  <c r="BI77" i="2"/>
  <c r="BI9" i="2"/>
  <c r="BI22" i="2"/>
  <c r="BI83" i="2"/>
  <c r="BI157" i="2"/>
  <c r="BI40" i="2"/>
  <c r="BI35" i="2"/>
  <c r="BI147" i="2"/>
  <c r="BI134" i="2"/>
  <c r="BI153" i="2"/>
  <c r="BI126" i="2"/>
  <c r="BI46" i="2"/>
  <c r="BI194" i="2"/>
  <c r="BI55" i="2"/>
  <c r="BI177" i="2"/>
  <c r="BI113" i="2"/>
  <c r="BI181" i="2"/>
  <c r="BI80" i="2"/>
  <c r="BI183" i="2"/>
  <c r="BI14" i="2"/>
  <c r="BI97" i="2"/>
  <c r="BI133" i="2"/>
  <c r="BI129" i="2"/>
  <c r="BI3" i="2"/>
  <c r="C8" i="4" s="1"/>
  <c r="E8" i="4" s="1"/>
  <c r="F8" i="4" s="1"/>
  <c r="G8" i="4" s="1"/>
  <c r="L8" i="4" s="1"/>
  <c r="BF130" i="2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<sst xmlns="http://schemas.openxmlformats.org/spreadsheetml/2006/main" count="1173" uniqueCount="325">
  <si>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</si>
  <si>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</si>
  <si>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</si>
  <si>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</si>
  <si>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</si>
  <si>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</si>
  <si>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</si>
  <si>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</si>
  <si>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</si>
  <si>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</si>
  <si>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</si>
  <si>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</si>
  <si>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</si>
  <si>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</si>
  <si>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</si>
  <si>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</si>
  <si>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</si>
  <si>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</si>
  <si>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</si>
  <si>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</si>
  <si>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</si>
  <si>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</si>
  <si>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</si>
  <si>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</si>
  <si>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</si>
  <si>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</si>
  <si>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</si>
  <si>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</si>
  <si>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</si>
  <si>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</si>
  <si>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</si>
  <si>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</si>
  <si>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</si>
  <si>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</si>
  <si>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</si>
  <si>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</si>
  <si>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</si>
  <si>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</si>
  <si>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</si>
  <si>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</si>
  <si>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</si>
  <si>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</si>
  <si>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</si>
  <si>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</si>
  <si>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</si>
  <si>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</si>
  <si>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</si>
  <si>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</si>
  <si>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</si>
  <si>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</si>
  <si>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</si>
  <si>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</si>
  <si>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</si>
  <si>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</si>
  <si>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</si>
  <si>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</si>
  <si>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</si>
  <si>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</si>
  <si>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</si>
  <si>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</si>
  <si>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</si>
  <si>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</si>
  <si>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</si>
  <si>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</si>
  <si>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</si>
  <si>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</si>
  <si>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</si>
  <si>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</si>
  <si>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</si>
  <si>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</si>
  <si>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</si>
  <si>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</si>
  <si>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</si>
  <si>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</si>
  <si>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</si>
  <si>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</si>
  <si>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</si>
  <si>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</si>
  <si>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</si>
  <si>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</si>
  <si>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</si>
  <si>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</si>
  <si>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</si>
  <si>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</si>
  <si>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</si>
  <si>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</si>
  <si>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</si>
  <si>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</si>
  <si>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</si>
  <si>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</si>
  <si>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</si>
  <si>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</si>
  <si>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</si>
  <si>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</si>
  <si>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</si>
  <si>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</si>
  <si>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</si>
  <si>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</si>
  <si>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</si>
  <si>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</si>
  <si>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</si>
  <si>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</si>
  <si>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</si>
  <si>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</si>
  <si>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</si>
  <si>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</si>
  <si>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</si>
  <si>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</si>
  <si>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</si>
  <si>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</si>
  <si>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</si>
  <si>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</si>
  <si>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</si>
  <si>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</si>
  <si>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</si>
  <si>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</si>
  <si>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</si>
  <si>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</si>
  <si>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</si>
  <si>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</si>
  <si>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</si>
  <si>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</si>
  <si>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</si>
  <si>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</si>
  <si>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</si>
  <si>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</si>
  <si>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</si>
  <si>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</si>
  <si>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</si>
  <si>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</si>
  <si>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</si>
  <si>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</si>
  <si>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</si>
  <si>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</si>
  <si>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</si>
  <si>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</si>
  <si>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</si>
  <si>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</si>
  <si>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</si>
  <si>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</si>
  <si>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</si>
  <si>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</si>
  <si>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</si>
  <si>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</si>
  <si>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</si>
  <si>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</si>
  <si>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</si>
  <si>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</si>
  <si>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</si>
  <si>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</si>
  <si>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</si>
  <si>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</si>
  <si>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</si>
  <si>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</si>
  <si>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</si>
  <si>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</si>
  <si>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</si>
  <si>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</si>
  <si>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</si>
  <si>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</si>
  <si>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</si>
  <si>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</si>
  <si>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</si>
  <si>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</si>
  <si>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</si>
  <si>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</si>
  <si>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</si>
  <si>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</si>
  <si>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</si>
  <si>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</si>
  <si>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</si>
  <si>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</si>
  <si>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</si>
  <si>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</si>
  <si>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</si>
  <si>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</si>
  <si>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</si>
  <si>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</si>
  <si>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</si>
  <si>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</si>
  <si>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</si>
  <si>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</si>
  <si>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</si>
  <si>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</si>
  <si>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</si>
  <si>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</si>
  <si>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</si>
  <si>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</si>
  <si>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</si>
  <si>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</si>
  <si>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</si>
  <si>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</si>
  <si>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</si>
  <si>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</si>
  <si>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</si>
  <si>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</si>
  <si>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</si>
  <si>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</si>
  <si>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</si>
  <si>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</si>
  <si>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</si>
  <si>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</si>
  <si>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</si>
  <si>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</si>
  <si>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</si>
  <si>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</si>
  <si>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</si>
  <si>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</si>
  <si>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</si>
  <si>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</si>
  <si>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</si>
  <si>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</si>
  <si>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</si>
  <si>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</si>
  <si>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</si>
  <si>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</si>
  <si>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</si>
  <si>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</si>
  <si>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</si>
  <si>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</si>
  <si>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</si>
  <si>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</si>
  <si>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</si>
  <si>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</si>
  <si>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</si>
  <si>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</si>
  <si>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</si>
  <si>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</si>
  <si>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</si>
  <si>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</si>
  <si>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</si>
  <si>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</si>
  <si>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</si>
  <si>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</si>
  <si>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</si>
  <si>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</si>
  <si>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</si>
  <si>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</si>
  <si>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</si>
  <si>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</si>
  <si>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</si>
  <si>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</si>
  <si>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</si>
  <si>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</si>
  <si>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</si>
  <si>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</si>
  <si>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</si>
  <si>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</si>
  <si>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</si>
  <si>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</si>
  <si>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</si>
  <si>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</si>
  <si>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</si>
  <si>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</si>
  <si>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</si>
  <si>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</si>
  <si>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</si>
  <si>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</si>
  <si>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</si>
  <si>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</si>
  <si>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</si>
  <si>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</si>
  <si>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</si>
  <si>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</si>
  <si>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</si>
  <si>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</si>
  <si>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</si>
  <si>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</si>
  <si>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</si>
  <si>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</si>
  <si>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</si>
  <si>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</si>
  <si>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</si>
  <si>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</si>
  <si>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</si>
  <si>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</si>
  <si>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</si>
  <si>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</si>
  <si>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</si>
  <si>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</si>
  <si>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</si>
  <si>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</si>
  <si>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</si>
  <si>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</si>
  <si>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</si>
  <si>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</si>
  <si>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</si>
  <si>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</si>
  <si>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</si>
  <si>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</si>
  <si>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</si>
  <si>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</si>
  <si>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</si>
  <si>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</si>
  <si>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</si>
  <si>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</si>
  <si>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</si>
  <si>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</si>
  <si>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</si>
  <si>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</si>
  <si>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</si>
  <si>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</si>
  <si>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</si>
  <si>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</si>
  <si>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</si>
  <si>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</si>
  <si>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</si>
  <si>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</si>
  <si>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</si>
  <si>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</si>
  <si>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</si>
  <si>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</si>
  <si>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</si>
  <si>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</si>
  <si>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</si>
  <si>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</si>
  <si>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</si>
  <si>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</si>
  <si>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</si>
  <si>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</si>
  <si>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</si>
  <si>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</si>
  <si>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</si>
  <si>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</si>
  <si>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Le laurier palme prendra le dessus et la forêt régressera. Pas de récolte.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</si>
</sst>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1" zoomScale="85" zoomScaleNormal="85" workbookViewId="0">
      <selection activeCell="E104" sqref="E10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0.78</v>
      </c>
      <c r="D9" s="36">
        <f t="shared" ref="D9:D18" si="0">C9*$C$5</f>
        <v>9.36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0.15</v>
      </c>
      <c r="D10" s="36">
        <f t="shared" si="0"/>
        <v>1.7999999999999998</v>
      </c>
      <c r="E10" s="37">
        <v>75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7.0000000000000007E-2</v>
      </c>
      <c r="D11" s="36">
        <f t="shared" si="0"/>
        <v>0.84000000000000008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132</v>
      </c>
      <c r="C62" s="63">
        <v>1</v>
      </c>
      <c r="D62" s="63">
        <v>50</v>
      </c>
      <c r="E62" s="54"/>
      <c r="F62" s="54"/>
      <c r="G62" s="54"/>
      <c r="H62" s="54">
        <v>1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143</v>
      </c>
      <c r="C63" s="63">
        <v>2</v>
      </c>
      <c r="D63" s="63">
        <v>37</v>
      </c>
      <c r="E63" s="54"/>
      <c r="F63" s="54"/>
      <c r="G63" s="54"/>
      <c r="H63" s="54">
        <v>1</v>
      </c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163</v>
      </c>
      <c r="C64" s="63">
        <v>3</v>
      </c>
      <c r="D64" s="63">
        <v>37</v>
      </c>
      <c r="E64" s="54"/>
      <c r="F64" s="54"/>
      <c r="G64" s="54"/>
      <c r="H64" s="54">
        <v>1</v>
      </c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>
        <v>1</v>
      </c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191</v>
      </c>
      <c r="C66" s="63">
        <v>5</v>
      </c>
      <c r="D66" s="63">
        <v>33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201</v>
      </c>
      <c r="C67" s="63">
        <v>6</v>
      </c>
      <c r="D67" s="63">
        <v>31</v>
      </c>
      <c r="E67" s="54">
        <v>0.3</v>
      </c>
      <c r="F67" s="54"/>
      <c r="G67" s="54"/>
      <c r="H67" s="54">
        <v>0.7</v>
      </c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209</v>
      </c>
      <c r="C68" s="63">
        <v>7</v>
      </c>
      <c r="D68" s="63">
        <v>28</v>
      </c>
      <c r="E68" s="54">
        <v>0.4</v>
      </c>
      <c r="F68" s="54"/>
      <c r="G68" s="54"/>
      <c r="H68" s="54">
        <v>0.6</v>
      </c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215</v>
      </c>
      <c r="C69" s="53">
        <v>8</v>
      </c>
      <c r="D69" s="53">
        <v>25</v>
      </c>
      <c r="E69" s="54">
        <v>0.5</v>
      </c>
      <c r="F69" s="54"/>
      <c r="G69" s="54"/>
      <c r="H69" s="54">
        <v>0.5</v>
      </c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220</v>
      </c>
      <c r="C70" s="53">
        <v>9</v>
      </c>
      <c r="D70" s="53">
        <v>22</v>
      </c>
      <c r="E70" s="54">
        <v>0.6</v>
      </c>
      <c r="F70" s="54"/>
      <c r="G70" s="54"/>
      <c r="H70" s="54">
        <v>0.4</v>
      </c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224</v>
      </c>
      <c r="C71" s="53">
        <v>10</v>
      </c>
      <c r="D71" s="53">
        <v>20</v>
      </c>
      <c r="E71" s="54">
        <v>0.7</v>
      </c>
      <c r="F71" s="54"/>
      <c r="G71" s="54"/>
      <c r="H71" s="54">
        <v>0.3</v>
      </c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227</v>
      </c>
      <c r="C72" s="53">
        <v>11</v>
      </c>
      <c r="D72" s="53">
        <v>17</v>
      </c>
      <c r="E72" s="54">
        <v>0.7</v>
      </c>
      <c r="F72" s="54"/>
      <c r="G72" s="54"/>
      <c r="H72" s="54">
        <v>0.3</v>
      </c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230</v>
      </c>
      <c r="C73" s="53">
        <v>12</v>
      </c>
      <c r="D73" s="53">
        <v>230</v>
      </c>
      <c r="E73" s="54">
        <v>0.7</v>
      </c>
      <c r="F73" s="54"/>
      <c r="G73" s="54"/>
      <c r="H73" s="54">
        <v>0.3</v>
      </c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>
        <v>0.4</v>
      </c>
      <c r="F91" s="93"/>
      <c r="G91" s="93"/>
      <c r="H91" s="93">
        <v>0.6</v>
      </c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>
        <v>0.4</v>
      </c>
      <c r="F92" s="93"/>
      <c r="G92" s="93"/>
      <c r="H92" s="93">
        <v>0.6</v>
      </c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>
        <v>0.7</v>
      </c>
      <c r="F93" s="93"/>
      <c r="G93" s="93"/>
      <c r="H93" s="93">
        <v>0.3</v>
      </c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>
        <v>0.7</v>
      </c>
      <c r="F94" s="93"/>
      <c r="G94" s="93"/>
      <c r="H94" s="93">
        <v>0.3</v>
      </c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53">
        <v>254</v>
      </c>
      <c r="C95" s="53">
        <v>8</v>
      </c>
      <c r="D95" s="53">
        <v>28</v>
      </c>
      <c r="E95" s="93">
        <v>0.8</v>
      </c>
      <c r="F95" s="93"/>
      <c r="G95" s="93"/>
      <c r="H95" s="93">
        <v>0.2</v>
      </c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273</v>
      </c>
      <c r="C96" s="53">
        <v>9</v>
      </c>
      <c r="D96" s="53">
        <v>28</v>
      </c>
      <c r="E96" s="93">
        <v>0.8</v>
      </c>
      <c r="F96" s="93"/>
      <c r="G96" s="93"/>
      <c r="H96" s="93">
        <v>0.2</v>
      </c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289</v>
      </c>
      <c r="C97" s="53">
        <v>10</v>
      </c>
      <c r="D97" s="53">
        <v>28</v>
      </c>
      <c r="E97" s="93">
        <v>0.8</v>
      </c>
      <c r="F97" s="93"/>
      <c r="G97" s="93"/>
      <c r="H97" s="93">
        <v>0.2</v>
      </c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302</v>
      </c>
      <c r="C98" s="53">
        <v>11</v>
      </c>
      <c r="D98" s="53">
        <v>28</v>
      </c>
      <c r="E98" s="93">
        <v>0.8</v>
      </c>
      <c r="F98" s="93"/>
      <c r="G98" s="93"/>
      <c r="H98" s="93">
        <v>0.2</v>
      </c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312</v>
      </c>
      <c r="C99" s="53">
        <v>12</v>
      </c>
      <c r="D99" s="53">
        <v>28</v>
      </c>
      <c r="E99" s="93">
        <v>0.8</v>
      </c>
      <c r="F99" s="93"/>
      <c r="G99" s="93"/>
      <c r="H99" s="93">
        <v>0.2</v>
      </c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320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144.7562573416651</v>
      </c>
      <c r="T3" s="62">
        <f>IF('Données projet'!E9&gt;30,$R$33-$H$33,LOOKUP('Données projet'!$E$9,$A$3:$A$203,R3:R203)-LOOKUP('Données projet'!$E$9,$A$3:$A$203,$H$3:$H$203))</f>
        <v>245.0469918001188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194.91132972436452</v>
      </c>
      <c r="AO3" s="62">
        <f>IF('Données projet'!E10&gt;30,$AM$33-$H$33,LOOKUP('Données projet'!$E$10,$A$3:$A$203,AM3:AM203)-LOOKUP('Données projet'!$E$10,$A$3:$A$203,$H$3:$H$203))</f>
        <v>251.11013264221083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233.57326360645914</v>
      </c>
      <c r="BJ3" s="62">
        <f>IF('Données projet'!E11&gt;30,$BH$33-$H$33,LOOKUP('Données projet'!$E$11,$A$3:$A$203,BH3:BH203)-LOOKUP('Données projet'!$E$11,$A$3:$A$203,$H$3:$H$203))</f>
        <v>180.48047802041276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144.7562573416651</v>
      </c>
      <c r="T4" s="62">
        <f>$T$3</f>
        <v>245.0469918001188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296.15937642841931</v>
      </c>
      <c r="AN4" s="62">
        <f ca="1">AVERAGE(OFFSET($AM$3,0,0,'Données projet'!$E$10+1,1))-AVERAGE(OFFSET($H$3,0,0,'Données projet'!$E$10+1,1))</f>
        <v>194.91132972436452</v>
      </c>
      <c r="AO4" s="62">
        <f>$AO$3</f>
        <v>251.11013264221083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296.17432310550635</v>
      </c>
      <c r="BI4" s="62">
        <f ca="1">AVERAGE(OFFSET($BH$3,0,0,'Données projet'!$E$11+1,1))-AVERAGE(OFFSET($H$3,0,0,'Données projet'!$E$11+1,1))</f>
        <v>233.57326360645914</v>
      </c>
      <c r="BJ4" s="62">
        <f>$BJ$3</f>
        <v>180.48047802041276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144.7562573416651</v>
      </c>
      <c r="T5" s="62">
        <f t="shared" ref="T5:T68" si="34">$T$3</f>
        <v>245.0469918001188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296.90923365648308</v>
      </c>
      <c r="AN5" s="62">
        <f ca="1">AVERAGE(OFFSET($AM$3,0,0,'Données projet'!$E$10+1,1))-AVERAGE(OFFSET($H$3,0,0,'Données projet'!$E$10+1,1))</f>
        <v>194.91132972436452</v>
      </c>
      <c r="AO5" s="62">
        <f t="shared" ref="AO5:AO68" si="36">$AO$3</f>
        <v>251.11013264221083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296.82694711009896</v>
      </c>
      <c r="BI5" s="62">
        <f ca="1">AVERAGE(OFFSET($BH$3,0,0,'Données projet'!$E$11+1,1))-AVERAGE(OFFSET($H$3,0,0,'Données projet'!$E$11+1,1))</f>
        <v>233.57326360645914</v>
      </c>
      <c r="BJ5" s="62">
        <f t="shared" ref="BJ5:BJ68" si="38">$BJ$3</f>
        <v>180.48047802041276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144.7562573416651</v>
      </c>
      <c r="T6" s="62">
        <f t="shared" si="34"/>
        <v>245.0469918001188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297.85883363285723</v>
      </c>
      <c r="AN6" s="62">
        <f ca="1">AVERAGE(OFFSET($AM$3,0,0,'Données projet'!$E$10+1,1))-AVERAGE(OFFSET($H$3,0,0,'Données projet'!$E$10+1,1))</f>
        <v>194.91132972436452</v>
      </c>
      <c r="AO6" s="62">
        <f t="shared" si="36"/>
        <v>251.11013264221083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297.63006022433916</v>
      </c>
      <c r="BI6" s="62">
        <f ca="1">AVERAGE(OFFSET($BH$3,0,0,'Données projet'!$E$11+1,1))-AVERAGE(OFFSET($H$3,0,0,'Données projet'!$E$11+1,1))</f>
        <v>233.57326360645914</v>
      </c>
      <c r="BJ6" s="62">
        <f t="shared" si="38"/>
        <v>180.48047802041276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144.7562573416651</v>
      </c>
      <c r="T7" s="62">
        <f t="shared" si="34"/>
        <v>245.0469918001188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299.06157765359916</v>
      </c>
      <c r="AN7" s="62">
        <f ca="1">AVERAGE(OFFSET($AM$3,0,0,'Données projet'!$E$10+1,1))-AVERAGE(OFFSET($H$3,0,0,'Données projet'!$E$10+1,1))</f>
        <v>194.91132972436452</v>
      </c>
      <c r="AO7" s="62">
        <f t="shared" si="36"/>
        <v>251.11013264221083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298.61848781128475</v>
      </c>
      <c r="BI7" s="62">
        <f ca="1">AVERAGE(OFFSET($BH$3,0,0,'Données projet'!$E$11+1,1))-AVERAGE(OFFSET($H$3,0,0,'Données projet'!$E$11+1,1))</f>
        <v>233.57326360645914</v>
      </c>
      <c r="BJ7" s="62">
        <f t="shared" si="38"/>
        <v>180.48047802041276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144.7562573416651</v>
      </c>
      <c r="T8" s="62">
        <f t="shared" si="34"/>
        <v>245.0469918001188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300.58519259375521</v>
      </c>
      <c r="AN8" s="62">
        <f ca="1">AVERAGE(OFFSET($AM$3,0,0,'Données projet'!$E$10+1,1))-AVERAGE(OFFSET($H$3,0,0,'Données projet'!$E$10+1,1))</f>
        <v>194.91132972436452</v>
      </c>
      <c r="AO8" s="62">
        <f t="shared" si="36"/>
        <v>251.11013264221083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299.83514117239878</v>
      </c>
      <c r="BI8" s="62">
        <f ca="1">AVERAGE(OFFSET($BH$3,0,0,'Données projet'!$E$11+1,1))-AVERAGE(OFFSET($H$3,0,0,'Données projet'!$E$11+1,1))</f>
        <v>233.57326360645914</v>
      </c>
      <c r="BJ8" s="62">
        <f t="shared" si="38"/>
        <v>180.48047802041276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144.7562573416651</v>
      </c>
      <c r="T9" s="62">
        <f t="shared" si="34"/>
        <v>245.0469918001188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302.51558605964243</v>
      </c>
      <c r="AN9" s="62">
        <f ca="1">AVERAGE(OFFSET($AM$3,0,0,'Données projet'!$E$10+1,1))-AVERAGE(OFFSET($H$3,0,0,'Données projet'!$E$10+1,1))</f>
        <v>194.91132972436452</v>
      </c>
      <c r="AO9" s="62">
        <f t="shared" si="36"/>
        <v>251.11013264221083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301.33290077663611</v>
      </c>
      <c r="BI9" s="62">
        <f ca="1">AVERAGE(OFFSET($BH$3,0,0,'Données projet'!$E$11+1,1))-AVERAGE(OFFSET($H$3,0,0,'Données projet'!$E$11+1,1))</f>
        <v>233.57326360645914</v>
      </c>
      <c r="BJ9" s="62">
        <f t="shared" si="38"/>
        <v>180.48047802041276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144.7562573416651</v>
      </c>
      <c r="T10" s="62">
        <f t="shared" si="34"/>
        <v>245.0469918001188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304.96174201105589</v>
      </c>
      <c r="AN10" s="62">
        <f ca="1">AVERAGE(OFFSET($AM$3,0,0,'Données projet'!$E$10+1,1))-AVERAGE(OFFSET($H$3,0,0,'Données projet'!$E$10+1,1))</f>
        <v>194.91132972436452</v>
      </c>
      <c r="AO10" s="62">
        <f t="shared" si="36"/>
        <v>251.11013264221083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303.17693934275616</v>
      </c>
      <c r="BI10" s="62">
        <f ca="1">AVERAGE(OFFSET($BH$3,0,0,'Données projet'!$E$11+1,1))-AVERAGE(OFFSET($H$3,0,0,'Données projet'!$E$11+1,1))</f>
        <v>233.57326360645914</v>
      </c>
      <c r="BJ10" s="62">
        <f t="shared" si="38"/>
        <v>180.48047802041276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144.7562573416651</v>
      </c>
      <c r="T11" s="62">
        <f t="shared" si="34"/>
        <v>245.0469918001188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308.06193841150804</v>
      </c>
      <c r="AN11" s="62">
        <f ca="1">AVERAGE(OFFSET($AM$3,0,0,'Données projet'!$E$10+1,1))-AVERAGE(OFFSET($H$3,0,0,'Données projet'!$E$10+1,1))</f>
        <v>194.91132972436452</v>
      </c>
      <c r="AO11" s="62">
        <f t="shared" si="36"/>
        <v>251.11013264221083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305.44758777557922</v>
      </c>
      <c r="BI11" s="62">
        <f ca="1">AVERAGE(OFFSET($BH$3,0,0,'Données projet'!$E$11+1,1))-AVERAGE(OFFSET($H$3,0,0,'Données projet'!$E$11+1,1))</f>
        <v>233.57326360645914</v>
      </c>
      <c r="BJ11" s="62">
        <f t="shared" si="38"/>
        <v>180.48047802041276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144.7562573416651</v>
      </c>
      <c r="T12" s="62">
        <f t="shared" si="34"/>
        <v>245.0469918001188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311.99164483985885</v>
      </c>
      <c r="AN12" s="62">
        <f ca="1">AVERAGE(OFFSET($AM$3,0,0,'Données projet'!$E$10+1,1))-AVERAGE(OFFSET($H$3,0,0,'Données projet'!$E$10+1,1))</f>
        <v>194.91132972436452</v>
      </c>
      <c r="AO12" s="62">
        <f t="shared" si="36"/>
        <v>251.11013264221083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308.24387113376753</v>
      </c>
      <c r="BI12" s="62">
        <f ca="1">AVERAGE(OFFSET($BH$3,0,0,'Données projet'!$E$11+1,1))-AVERAGE(OFFSET($H$3,0,0,'Données projet'!$E$11+1,1))</f>
        <v>233.57326360645914</v>
      </c>
      <c r="BJ12" s="62">
        <f t="shared" si="38"/>
        <v>180.48047802041276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144.7562573416651</v>
      </c>
      <c r="T13" s="62">
        <f t="shared" si="34"/>
        <v>245.0469918001188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316.97355513464908</v>
      </c>
      <c r="AN13" s="62">
        <f ca="1">AVERAGE(OFFSET($AM$3,0,0,'Données projet'!$E$10+1,1))-AVERAGE(OFFSET($H$3,0,0,'Données projet'!$E$10+1,1))</f>
        <v>194.91132972436452</v>
      </c>
      <c r="AO13" s="62">
        <f t="shared" si="36"/>
        <v>251.11013264221083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311.68787167067455</v>
      </c>
      <c r="BI13" s="62">
        <f ca="1">AVERAGE(OFFSET($BH$3,0,0,'Données projet'!$E$11+1,1))-AVERAGE(OFFSET($H$3,0,0,'Données projet'!$E$11+1,1))</f>
        <v>233.57326360645914</v>
      </c>
      <c r="BJ13" s="62">
        <f t="shared" si="38"/>
        <v>180.48047802041276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144.7562573416651</v>
      </c>
      <c r="T14" s="62">
        <f t="shared" si="34"/>
        <v>245.0469918001188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323.29033369856484</v>
      </c>
      <c r="AN14" s="62">
        <f ca="1">AVERAGE(OFFSET($AM$3,0,0,'Données projet'!$E$10+1,1))-AVERAGE(OFFSET($H$3,0,0,'Données projet'!$E$10+1,1))</f>
        <v>194.91132972436452</v>
      </c>
      <c r="AO14" s="62">
        <f t="shared" si="36"/>
        <v>251.11013264221083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315.93011288122739</v>
      </c>
      <c r="BI14" s="62">
        <f ca="1">AVERAGE(OFFSET($BH$3,0,0,'Données projet'!$E$11+1,1))-AVERAGE(OFFSET($H$3,0,0,'Données projet'!$E$11+1,1))</f>
        <v>233.57326360645914</v>
      </c>
      <c r="BJ14" s="62">
        <f t="shared" si="38"/>
        <v>180.48047802041276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144.7562573416651</v>
      </c>
      <c r="T15" s="62">
        <f t="shared" si="34"/>
        <v>245.0469918001188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331.30081126338365</v>
      </c>
      <c r="AN15" s="62">
        <f ca="1">AVERAGE(OFFSET($AM$3,0,0,'Données projet'!$E$10+1,1))-AVERAGE(OFFSET($H$3,0,0,'Données projet'!$E$10+1,1))</f>
        <v>194.91132972436452</v>
      </c>
      <c r="AO15" s="62">
        <f t="shared" si="36"/>
        <v>251.11013264221083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321.15620406350808</v>
      </c>
      <c r="BI15" s="62">
        <f ca="1">AVERAGE(OFFSET($BH$3,0,0,'Données projet'!$E$11+1,1))-AVERAGE(OFFSET($H$3,0,0,'Données projet'!$E$11+1,1))</f>
        <v>233.57326360645914</v>
      </c>
      <c r="BJ15" s="62">
        <f t="shared" si="38"/>
        <v>180.48047802041276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144.7562573416651</v>
      </c>
      <c r="T16" s="62">
        <f t="shared" si="34"/>
        <v>245.0469918001188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341.46056586904899</v>
      </c>
      <c r="AN16" s="62">
        <f ca="1">AVERAGE(OFFSET($AM$3,0,0,'Données projet'!$E$10+1,1))-AVERAGE(OFFSET($H$3,0,0,'Données projet'!$E$10+1,1))</f>
        <v>194.91132972436452</v>
      </c>
      <c r="AO16" s="62">
        <f t="shared" si="36"/>
        <v>251.11013264221083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327.59504121177019</v>
      </c>
      <c r="BI16" s="62">
        <f ca="1">AVERAGE(OFFSET($BH$3,0,0,'Données projet'!$E$11+1,1))-AVERAGE(OFFSET($H$3,0,0,'Données projet'!$E$11+1,1))</f>
        <v>233.57326360645914</v>
      </c>
      <c r="BJ16" s="62">
        <f t="shared" si="38"/>
        <v>180.48047802041276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144.7562573416651</v>
      </c>
      <c r="T17" s="62">
        <f t="shared" si="34"/>
        <v>245.0469918001188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354.34807920986538</v>
      </c>
      <c r="AN17" s="62">
        <f ca="1">AVERAGE(OFFSET($AM$3,0,0,'Données projet'!$E$10+1,1))-AVERAGE(OFFSET($H$3,0,0,'Données projet'!$E$10+1,1))</f>
        <v>194.91132972436452</v>
      </c>
      <c r="AO17" s="62">
        <f t="shared" si="36"/>
        <v>251.11013264221083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335.52892963000164</v>
      </c>
      <c r="BI17" s="62">
        <f ca="1">AVERAGE(OFFSET($BH$3,0,0,'Données projet'!$E$11+1,1))-AVERAGE(OFFSET($H$3,0,0,'Données projet'!$E$11+1,1))</f>
        <v>233.57326360645914</v>
      </c>
      <c r="BJ17" s="62">
        <f t="shared" si="38"/>
        <v>180.48047802041276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144.7562573416651</v>
      </c>
      <c r="T18" s="62">
        <f t="shared" si="34"/>
        <v>245.0469918001188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370.69798219818796</v>
      </c>
      <c r="AN18" s="62">
        <f ca="1">AVERAGE(OFFSET($AM$3,0,0,'Données projet'!$E$10+1,1))-AVERAGE(OFFSET($H$3,0,0,'Données projet'!$E$10+1,1))</f>
        <v>194.91132972436452</v>
      </c>
      <c r="AO18" s="62">
        <f t="shared" si="36"/>
        <v>251.11013264221083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345.30607962204783</v>
      </c>
      <c r="BI18" s="62">
        <f ca="1">AVERAGE(OFFSET($BH$3,0,0,'Données projet'!$E$11+1,1))-AVERAGE(OFFSET($H$3,0,0,'Données projet'!$E$11+1,1))</f>
        <v>233.57326360645914</v>
      </c>
      <c r="BJ18" s="62">
        <f t="shared" si="38"/>
        <v>180.48047802041276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144.7562573416651</v>
      </c>
      <c r="T19" s="62">
        <f t="shared" si="34"/>
        <v>245.0469918001188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391.44331550129436</v>
      </c>
      <c r="AN19" s="62">
        <f ca="1">AVERAGE(OFFSET($AM$3,0,0,'Données projet'!$E$10+1,1))-AVERAGE(OFFSET($H$3,0,0,'Données projet'!$E$10+1,1))</f>
        <v>194.91132972436452</v>
      </c>
      <c r="AO19" s="62">
        <f t="shared" si="36"/>
        <v>251.11013264221083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357.3560328458579</v>
      </c>
      <c r="BI19" s="62">
        <f ca="1">AVERAGE(OFFSET($BH$3,0,0,'Données projet'!$E$11+1,1))-AVERAGE(OFFSET($H$3,0,0,'Données projet'!$E$11+1,1))</f>
        <v>233.57326360645914</v>
      </c>
      <c r="BJ19" s="62">
        <f t="shared" si="38"/>
        <v>180.48047802041276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144.7562573416651</v>
      </c>
      <c r="T20" s="62">
        <f t="shared" si="34"/>
        <v>245.0469918001188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417.7692549984605</v>
      </c>
      <c r="AN20" s="62">
        <f ca="1">AVERAGE(OFFSET($AM$3,0,0,'Données projet'!$E$10+1,1))-AVERAGE(OFFSET($H$3,0,0,'Données projet'!$E$10+1,1))</f>
        <v>194.91132972436452</v>
      </c>
      <c r="AO20" s="62">
        <f t="shared" si="36"/>
        <v>251.11013264221083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372.20870820074703</v>
      </c>
      <c r="BI20" s="62">
        <f ca="1">AVERAGE(OFFSET($BH$3,0,0,'Données projet'!$E$11+1,1))-AVERAGE(OFFSET($H$3,0,0,'Données projet'!$E$11+1,1))</f>
        <v>233.57326360645914</v>
      </c>
      <c r="BJ20" s="62">
        <f t="shared" si="38"/>
        <v>180.48047802041276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144.7562573416651</v>
      </c>
      <c r="T21" s="62">
        <f t="shared" si="34"/>
        <v>245.0469918001188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451.18141924340841</v>
      </c>
      <c r="AN21" s="62">
        <f ca="1">AVERAGE(OFFSET($AM$3,0,0,'Données projet'!$E$10+1,1))-AVERAGE(OFFSET($H$3,0,0,'Données projet'!$E$10+1,1))</f>
        <v>194.91132972436452</v>
      </c>
      <c r="AO21" s="62">
        <f t="shared" si="36"/>
        <v>251.11013264221083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390.51791836449235</v>
      </c>
      <c r="BI21" s="62">
        <f ca="1">AVERAGE(OFFSET($BH$3,0,0,'Données projet'!$E$11+1,1))-AVERAGE(OFFSET($H$3,0,0,'Données projet'!$E$11+1,1))</f>
        <v>233.57326360645914</v>
      </c>
      <c r="BJ21" s="62">
        <f t="shared" si="38"/>
        <v>180.48047802041276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144.7562573416651</v>
      </c>
      <c r="T22" s="62">
        <f t="shared" si="34"/>
        <v>245.0469918001188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493.59272514781082</v>
      </c>
      <c r="AN22" s="62">
        <f ca="1">AVERAGE(OFFSET($AM$3,0,0,'Données projet'!$E$10+1,1))-AVERAGE(OFFSET($H$3,0,0,'Données projet'!$E$10+1,1))</f>
        <v>194.91132972436452</v>
      </c>
      <c r="AO22" s="62">
        <f t="shared" si="36"/>
        <v>251.11013264221083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413.0904086280766</v>
      </c>
      <c r="BI22" s="62">
        <f ca="1">AVERAGE(OFFSET($BH$3,0,0,'Données projet'!$E$11+1,1))-AVERAGE(OFFSET($H$3,0,0,'Données projet'!$E$11+1,1))</f>
        <v>233.57326360645914</v>
      </c>
      <c r="BJ22" s="62">
        <f t="shared" si="38"/>
        <v>180.48047802041276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144.7562573416651</v>
      </c>
      <c r="T23" s="62">
        <f t="shared" si="34"/>
        <v>245.0469918001188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547.43383895082195</v>
      </c>
      <c r="AN23" s="62">
        <f ca="1">AVERAGE(OFFSET($AM$3,0,0,'Données projet'!$E$10+1,1))-AVERAGE(OFFSET($H$3,0,0,'Données projet'!$E$10+1,1))</f>
        <v>194.91132972436452</v>
      </c>
      <c r="AO23" s="62">
        <f t="shared" si="36"/>
        <v>251.11013264221083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440.92171753768048</v>
      </c>
      <c r="BI23" s="62">
        <f ca="1">AVERAGE(OFFSET($BH$3,0,0,'Données projet'!$E$11+1,1))-AVERAGE(OFFSET($H$3,0,0,'Données projet'!$E$11+1,1))</f>
        <v>233.57326360645914</v>
      </c>
      <c r="BJ23" s="62">
        <f t="shared" si="38"/>
        <v>180.48047802041276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144.7562573416651</v>
      </c>
      <c r="T24" s="62">
        <f t="shared" si="34"/>
        <v>245.0469918001188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476.19101832318154</v>
      </c>
      <c r="AN24" s="62">
        <f ca="1">AVERAGE(OFFSET($AM$3,0,0,'Données projet'!$E$10+1,1))-AVERAGE(OFFSET($H$3,0,0,'Données projet'!$E$10+1,1))</f>
        <v>194.91132972436452</v>
      </c>
      <c r="AO24" s="62">
        <f t="shared" si="36"/>
        <v>251.11013264221083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443.2850952483584</v>
      </c>
      <c r="BI24" s="62">
        <f ca="1">AVERAGE(OFFSET($BH$3,0,0,'Données projet'!$E$11+1,1))-AVERAGE(OFFSET($H$3,0,0,'Données projet'!$E$11+1,1))</f>
        <v>233.57326360645914</v>
      </c>
      <c r="BJ24" s="62">
        <f t="shared" si="38"/>
        <v>180.48047802041276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144.7562573416651</v>
      </c>
      <c r="T25" s="62">
        <f t="shared" si="34"/>
        <v>245.0469918001188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499.24473633064912</v>
      </c>
      <c r="AN25" s="62">
        <f ca="1">AVERAGE(OFFSET($AM$3,0,0,'Données projet'!$E$10+1,1))-AVERAGE(OFFSET($H$3,0,0,'Données projet'!$E$10+1,1))</f>
        <v>194.91132972436452</v>
      </c>
      <c r="AO25" s="62">
        <f t="shared" si="36"/>
        <v>251.11013264221083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457.4472396337602</v>
      </c>
      <c r="BI25" s="62">
        <f ca="1">AVERAGE(OFFSET($BH$3,0,0,'Données projet'!$E$11+1,1))-AVERAGE(OFFSET($H$3,0,0,'Données projet'!$E$11+1,1))</f>
        <v>233.57326360645914</v>
      </c>
      <c r="BJ25" s="62">
        <f t="shared" si="38"/>
        <v>180.48047802041276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144.7562573416651</v>
      </c>
      <c r="T26" s="62">
        <f t="shared" si="34"/>
        <v>245.0469918001188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522.23877269256218</v>
      </c>
      <c r="AN26" s="62">
        <f ca="1">AVERAGE(OFFSET($AM$3,0,0,'Données projet'!$E$10+1,1))-AVERAGE(OFFSET($H$3,0,0,'Données projet'!$E$10+1,1))</f>
        <v>194.91132972436452</v>
      </c>
      <c r="AO26" s="62">
        <f t="shared" si="36"/>
        <v>251.11013264221083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471.5805004860498</v>
      </c>
      <c r="BI26" s="62">
        <f ca="1">AVERAGE(OFFSET($BH$3,0,0,'Données projet'!$E$11+1,1))-AVERAGE(OFFSET($H$3,0,0,'Données projet'!$E$11+1,1))</f>
        <v>233.57326360645914</v>
      </c>
      <c r="BJ26" s="62">
        <f t="shared" si="38"/>
        <v>180.48047802041276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144.7562573416651</v>
      </c>
      <c r="T27" s="62">
        <f t="shared" si="34"/>
        <v>245.0469918001188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545.17996584954085</v>
      </c>
      <c r="AN27" s="62">
        <f ca="1">AVERAGE(OFFSET($AM$3,0,0,'Données projet'!$E$10+1,1))-AVERAGE(OFFSET($H$3,0,0,'Données projet'!$E$10+1,1))</f>
        <v>194.91132972436452</v>
      </c>
      <c r="AO27" s="62">
        <f t="shared" si="36"/>
        <v>251.11013264221083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485.6874918520171</v>
      </c>
      <c r="BI27" s="62">
        <f ca="1">AVERAGE(OFFSET($BH$3,0,0,'Données projet'!$E$11+1,1))-AVERAGE(OFFSET($H$3,0,0,'Données projet'!$E$11+1,1))</f>
        <v>233.57326360645914</v>
      </c>
      <c r="BJ27" s="62">
        <f t="shared" si="38"/>
        <v>180.48047802041276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144.7562573416651</v>
      </c>
      <c r="T28" s="62">
        <f t="shared" si="34"/>
        <v>245.0469918001188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568.07380524730104</v>
      </c>
      <c r="AN28" s="62">
        <f ca="1">AVERAGE(OFFSET($AM$3,0,0,'Données projet'!$E$10+1,1))-AVERAGE(OFFSET($H$3,0,0,'Données projet'!$E$10+1,1))</f>
        <v>194.91132972436452</v>
      </c>
      <c r="AO28" s="62">
        <f t="shared" si="36"/>
        <v>251.11013264221083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499.7704125517941</v>
      </c>
      <c r="BI28" s="62">
        <f ca="1">AVERAGE(OFFSET($BH$3,0,0,'Données projet'!$E$11+1,1))-AVERAGE(OFFSET($H$3,0,0,'Données projet'!$E$11+1,1))</f>
        <v>233.57326360645914</v>
      </c>
      <c r="BJ28" s="62">
        <f t="shared" si="38"/>
        <v>180.48047802041276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144.7562573416651</v>
      </c>
      <c r="T29" s="62">
        <f t="shared" si="34"/>
        <v>245.0469918001188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519.97950661285677</v>
      </c>
      <c r="AN29" s="62">
        <f ca="1">AVERAGE(OFFSET($AM$3,0,0,'Données projet'!$E$10+1,1))-AVERAGE(OFFSET($H$3,0,0,'Données projet'!$E$10+1,1))</f>
        <v>194.91132972436452</v>
      </c>
      <c r="AO29" s="62">
        <f t="shared" si="36"/>
        <v>251.11013264221083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462.94678562222634</v>
      </c>
      <c r="BI29" s="62">
        <f ca="1">AVERAGE(OFFSET($BH$3,0,0,'Données projet'!$E$11+1,1))-AVERAGE(OFFSET($H$3,0,0,'Données projet'!$E$11+1,1))</f>
        <v>233.57326360645914</v>
      </c>
      <c r="BJ29" s="62">
        <f t="shared" si="38"/>
        <v>180.48047802041276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144.7562573416651</v>
      </c>
      <c r="T30" s="62">
        <f t="shared" si="34"/>
        <v>245.0469918001188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541.42249199239745</v>
      </c>
      <c r="AN30" s="62">
        <f ca="1">AVERAGE(OFFSET($AM$3,0,0,'Données projet'!$E$10+1,1))-AVERAGE(OFFSET($H$3,0,0,'Données projet'!$E$10+1,1))</f>
        <v>194.91132972436452</v>
      </c>
      <c r="AO30" s="62">
        <f t="shared" si="36"/>
        <v>251.11013264221083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480.9879370704989</v>
      </c>
      <c r="BI30" s="62">
        <f ca="1">AVERAGE(OFFSET($BH$3,0,0,'Données projet'!$E$11+1,1))-AVERAGE(OFFSET($H$3,0,0,'Données projet'!$E$11+1,1))</f>
        <v>233.57326360645914</v>
      </c>
      <c r="BJ30" s="62">
        <f t="shared" si="38"/>
        <v>180.48047802041276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144.7562573416651</v>
      </c>
      <c r="T31" s="62">
        <f t="shared" si="34"/>
        <v>245.0469918001188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562.82342012134109</v>
      </c>
      <c r="AN31" s="62">
        <f ca="1">AVERAGE(OFFSET($AM$3,0,0,'Données projet'!$E$10+1,1))-AVERAGE(OFFSET($H$3,0,0,'Données projet'!$E$10+1,1))</f>
        <v>194.91132972436452</v>
      </c>
      <c r="AO31" s="62">
        <f t="shared" si="36"/>
        <v>251.11013264221083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498.9886264212779</v>
      </c>
      <c r="BI31" s="62">
        <f ca="1">AVERAGE(OFFSET($BH$3,0,0,'Données projet'!$E$11+1,1))-AVERAGE(OFFSET($H$3,0,0,'Données projet'!$E$11+1,1))</f>
        <v>233.57326360645914</v>
      </c>
      <c r="BJ31" s="62">
        <f t="shared" si="38"/>
        <v>180.48047802041276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144.7562573416651</v>
      </c>
      <c r="T32" s="62">
        <f t="shared" si="34"/>
        <v>245.0469918001188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584.18609956999512</v>
      </c>
      <c r="AN32" s="62">
        <f ca="1">AVERAGE(OFFSET($AM$3,0,0,'Données projet'!$E$10+1,1))-AVERAGE(OFFSET($H$3,0,0,'Données projet'!$E$10+1,1))</f>
        <v>194.91132972436452</v>
      </c>
      <c r="AO32" s="62">
        <f t="shared" si="36"/>
        <v>251.11013264221083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516.95289444408968</v>
      </c>
      <c r="BI32" s="62">
        <f ca="1">AVERAGE(OFFSET($BH$3,0,0,'Données projet'!$E$11+1,1))-AVERAGE(OFFSET($H$3,0,0,'Données projet'!$E$11+1,1))</f>
        <v>233.57326360645914</v>
      </c>
      <c r="BJ32" s="62">
        <f t="shared" si="38"/>
        <v>180.48047802041276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144.7562573416651</v>
      </c>
      <c r="T33" s="62">
        <f t="shared" si="34"/>
        <v>245.0469918001188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194.91132972436452</v>
      </c>
      <c r="AO33" s="62">
        <f t="shared" si="36"/>
        <v>251.11013264221083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534.88407898366597</v>
      </c>
      <c r="BI33" s="62">
        <f ca="1">AVERAGE(OFFSET($BH$3,0,0,'Données projet'!$E$11+1,1))-AVERAGE(OFFSET($H$3,0,0,'Données projet'!$E$11+1,1))</f>
        <v>233.57326360645914</v>
      </c>
      <c r="BJ33" s="62">
        <f t="shared" si="38"/>
        <v>180.48047802041276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144.7562573416651</v>
      </c>
      <c r="T34" s="62">
        <f t="shared" si="34"/>
        <v>245.0469918001188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194.91132972436452</v>
      </c>
      <c r="AO34" s="62">
        <f t="shared" si="36"/>
        <v>251.11013264221083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501.33377978104068</v>
      </c>
      <c r="BI34" s="62">
        <f ca="1">AVERAGE(OFFSET($BH$3,0,0,'Données projet'!$E$11+1,1))-AVERAGE(OFFSET($H$3,0,0,'Données projet'!$E$11+1,1))</f>
        <v>233.57326360645914</v>
      </c>
      <c r="BJ34" s="62">
        <f t="shared" si="38"/>
        <v>180.48047802041276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144.7562573416651</v>
      </c>
      <c r="T35" s="62">
        <f t="shared" si="34"/>
        <v>245.0469918001188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194.91132972436452</v>
      </c>
      <c r="AO35" s="62">
        <f t="shared" si="36"/>
        <v>251.11013264221083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522.41357551264855</v>
      </c>
      <c r="BI35" s="62">
        <f ca="1">AVERAGE(OFFSET($BH$3,0,0,'Données projet'!$E$11+1,1))-AVERAGE(OFFSET($H$3,0,0,'Données projet'!$E$11+1,1))</f>
        <v>233.57326360645914</v>
      </c>
      <c r="BJ35" s="62">
        <f t="shared" si="38"/>
        <v>180.48047802041276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144.7562573416651</v>
      </c>
      <c r="T36" s="62">
        <f t="shared" si="34"/>
        <v>245.0469918001188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194.91132972436452</v>
      </c>
      <c r="AO36" s="62">
        <f t="shared" si="36"/>
        <v>251.11013264221083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543.44900311204924</v>
      </c>
      <c r="BI36" s="62">
        <f ca="1">AVERAGE(OFFSET($BH$3,0,0,'Données projet'!$E$11+1,1))-AVERAGE(OFFSET($H$3,0,0,'Données projet'!$E$11+1,1))</f>
        <v>233.57326360645914</v>
      </c>
      <c r="BJ36" s="62">
        <f t="shared" si="38"/>
        <v>180.48047802041276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144.7562573416651</v>
      </c>
      <c r="T37" s="62">
        <f t="shared" si="34"/>
        <v>245.0469918001188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194.91132972436452</v>
      </c>
      <c r="AO37" s="62">
        <f t="shared" si="36"/>
        <v>251.11013264221083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564.4443182209933</v>
      </c>
      <c r="BI37" s="62">
        <f ca="1">AVERAGE(OFFSET($BH$3,0,0,'Données projet'!$E$11+1,1))-AVERAGE(OFFSET($H$3,0,0,'Données projet'!$E$11+1,1))</f>
        <v>233.57326360645914</v>
      </c>
      <c r="BJ37" s="62">
        <f t="shared" si="38"/>
        <v>180.48047802041276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144.7562573416651</v>
      </c>
      <c r="T38" s="62">
        <f t="shared" si="34"/>
        <v>245.0469918001188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194.91132972436452</v>
      </c>
      <c r="AO38" s="62">
        <f t="shared" si="36"/>
        <v>251.11013264221083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585.40306318893647</v>
      </c>
      <c r="BI38" s="62">
        <f ca="1">AVERAGE(OFFSET($BH$3,0,0,'Données projet'!$E$11+1,1))-AVERAGE(OFFSET($H$3,0,0,'Données projet'!$E$11+1,1))</f>
        <v>233.57326360645914</v>
      </c>
      <c r="BJ38" s="62">
        <f t="shared" si="38"/>
        <v>180.48047802041276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0.17200000000000001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4.8171057507172064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4.8171057507172064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144.7562573416651</v>
      </c>
      <c r="T39" s="62">
        <f t="shared" si="34"/>
        <v>245.0469918001188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194.91132972436452</v>
      </c>
      <c r="AO39" s="62">
        <f t="shared" si="36"/>
        <v>251.11013264221083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552.78498149130326</v>
      </c>
      <c r="BI39" s="62">
        <f ca="1">AVERAGE(OFFSET($BH$3,0,0,'Données projet'!$E$11+1,1))-AVERAGE(OFFSET($H$3,0,0,'Données projet'!$E$11+1,1))</f>
        <v>233.57326360645914</v>
      </c>
      <c r="BJ39" s="62">
        <f t="shared" si="38"/>
        <v>180.48047802041276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4.7226452450900318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4.7226452450900318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144.7562573416651</v>
      </c>
      <c r="T40" s="62">
        <f t="shared" si="34"/>
        <v>245.0469918001188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194.91132972436452</v>
      </c>
      <c r="AO40" s="62">
        <f t="shared" si="36"/>
        <v>251.11013264221083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574.53993500762533</v>
      </c>
      <c r="BI40" s="62">
        <f ca="1">AVERAGE(OFFSET($BH$3,0,0,'Données projet'!$E$11+1,1))-AVERAGE(OFFSET($H$3,0,0,'Données projet'!$E$11+1,1))</f>
        <v>233.57326360645914</v>
      </c>
      <c r="BJ40" s="62">
        <f t="shared" si="38"/>
        <v>180.48047802041276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4.6300370523629875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4.6300370523629875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144.7562573416651</v>
      </c>
      <c r="T41" s="62">
        <f t="shared" si="34"/>
        <v>245.0469918001188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194.91132972436452</v>
      </c>
      <c r="AO41" s="62">
        <f t="shared" si="36"/>
        <v>251.11013264221083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596.25717061705495</v>
      </c>
      <c r="BI41" s="62">
        <f ca="1">AVERAGE(OFFSET($BH$3,0,0,'Données projet'!$E$11+1,1))-AVERAGE(OFFSET($H$3,0,0,'Données projet'!$E$11+1,1))</f>
        <v>233.57326360645914</v>
      </c>
      <c r="BJ41" s="62">
        <f t="shared" si="38"/>
        <v>180.48047802041276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4.5392448498098998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4.5392448498098998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144.7562573416651</v>
      </c>
      <c r="T42" s="62">
        <f t="shared" si="34"/>
        <v>245.0469918001188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194.91132972436452</v>
      </c>
      <c r="AO42" s="62">
        <f t="shared" si="36"/>
        <v>251.11013264221083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617.93977141159837</v>
      </c>
      <c r="BI42" s="62">
        <f ca="1">AVERAGE(OFFSET($BH$3,0,0,'Données projet'!$E$11+1,1))-AVERAGE(OFFSET($H$3,0,0,'Données projet'!$E$11+1,1))</f>
        <v>233.57326360645914</v>
      </c>
      <c r="BJ42" s="62">
        <f t="shared" si="38"/>
        <v>180.48047802041276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4.4502330269711035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4.4502330269711035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144.7562573416651</v>
      </c>
      <c r="T43" s="62">
        <f t="shared" si="34"/>
        <v>245.0469918001188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194.91132972436452</v>
      </c>
      <c r="AO43" s="62">
        <f t="shared" si="36"/>
        <v>251.11013264221083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8.6000000000000007E-2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2.7407670650632383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2.7407670650632383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639.59037499870362</v>
      </c>
      <c r="BI43" s="62">
        <f ca="1">AVERAGE(OFFSET($BH$3,0,0,'Données projet'!$E$11+1,1))-AVERAGE(OFFSET($H$3,0,0,'Données projet'!$E$11+1,1))</f>
        <v>233.57326360645914</v>
      </c>
      <c r="BJ43" s="62">
        <f t="shared" si="38"/>
        <v>180.48047802041276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0.17200000000000001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9.1800724224035299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9.1800724224035299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144.7562573416651</v>
      </c>
      <c r="T44" s="62">
        <f t="shared" si="34"/>
        <v>245.0469918001188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194.91132972436452</v>
      </c>
      <c r="AO44" s="62">
        <f t="shared" si="36"/>
        <v>251.11013264221083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2.6870222946201912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2.6870222946201912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607.48980829023799</v>
      </c>
      <c r="BI44" s="62">
        <f ca="1">AVERAGE(OFFSET($BH$3,0,0,'Données projet'!$E$11+1,1))-AVERAGE(OFFSET($H$3,0,0,'Données projet'!$E$11+1,1))</f>
        <v>233.57326360645914</v>
      </c>
      <c r="BJ44" s="62">
        <f t="shared" si="38"/>
        <v>180.48047802041276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9.0000568014914908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9.0000568014914908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144.7562573416651</v>
      </c>
      <c r="T45" s="62">
        <f t="shared" si="34"/>
        <v>245.0469918001188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194.91132972436452</v>
      </c>
      <c r="AO45" s="62">
        <f t="shared" si="36"/>
        <v>251.11013264221083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2.6343314263444588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2.6343314263444588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629.54213565092948</v>
      </c>
      <c r="BI45" s="62">
        <f ca="1">AVERAGE(OFFSET($BH$3,0,0,'Données projet'!$E$11+1,1))-AVERAGE(OFFSET($H$3,0,0,'Données projet'!$E$11+1,1))</f>
        <v>233.57326360645914</v>
      </c>
      <c r="BJ45" s="62">
        <f t="shared" si="38"/>
        <v>180.48047802041276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8.8235711771068495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8.8235711771068495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144.7562573416651</v>
      </c>
      <c r="T46" s="62">
        <f t="shared" si="34"/>
        <v>245.0469918001188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194.91132972436452</v>
      </c>
      <c r="AO46" s="62">
        <f t="shared" si="36"/>
        <v>251.11013264221083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2.5826737938573574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2.5826737938573574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651.5626189141642</v>
      </c>
      <c r="BI46" s="62">
        <f ca="1">AVERAGE(OFFSET($BH$3,0,0,'Données projet'!$E$11+1,1))-AVERAGE(OFFSET($H$3,0,0,'Données projet'!$E$11+1,1))</f>
        <v>233.57326360645914</v>
      </c>
      <c r="BJ46" s="62">
        <f t="shared" si="38"/>
        <v>180.48047802041276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8.6505463281707886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8.6505463281707886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144.7562573416651</v>
      </c>
      <c r="T47" s="62">
        <f t="shared" si="34"/>
        <v>245.0469918001188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194.91132972436452</v>
      </c>
      <c r="AO47" s="62">
        <f t="shared" si="36"/>
        <v>251.11013264221083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2.5320291360352831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2.5320291360352831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673.55348958251295</v>
      </c>
      <c r="BI47" s="62">
        <f ca="1">AVERAGE(OFFSET($BH$3,0,0,'Données projet'!$E$11+1,1))-AVERAGE(OFFSET($H$3,0,0,'Données projet'!$E$11+1,1))</f>
        <v>233.57326360645914</v>
      </c>
      <c r="BJ47" s="62">
        <f t="shared" si="38"/>
        <v>180.48047802041276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8.4809143909876266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8.4809143909876266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144.7562573416651</v>
      </c>
      <c r="T48" s="62">
        <f t="shared" si="34"/>
        <v>245.0469918001188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194.91132972436452</v>
      </c>
      <c r="AO48" s="62">
        <f t="shared" si="36"/>
        <v>251.11013264221083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0.129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6.3443675443792902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6.3443675443792902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695.51670006966549</v>
      </c>
      <c r="BI48" s="62">
        <f ca="1">AVERAGE(OFFSET($BH$3,0,0,'Données projet'!$E$11+1,1))-AVERAGE(OFFSET($H$3,0,0,'Données projet'!$E$11+1,1))</f>
        <v>233.57326360645914</v>
      </c>
      <c r="BJ48" s="62">
        <f t="shared" si="38"/>
        <v>180.48047802041276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0.30099999999999999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16.744543896382467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16.744543896382467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144.7562573416651</v>
      </c>
      <c r="T49" s="62">
        <f t="shared" si="34"/>
        <v>245.0469918001188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194.91132972436452</v>
      </c>
      <c r="AO49" s="62">
        <f t="shared" si="36"/>
        <v>251.11013264221083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6.2199583665161153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6.2199583665161153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662.75452844747883</v>
      </c>
      <c r="BI49" s="62">
        <f ca="1">AVERAGE(OFFSET($BH$3,0,0,'Données projet'!$E$11+1,1))-AVERAGE(OFFSET($H$3,0,0,'Données projet'!$E$11+1,1))</f>
        <v>233.57326360645914</v>
      </c>
      <c r="BJ49" s="62">
        <f t="shared" si="38"/>
        <v>180.48047802041276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16.416193603737717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16.416193603737717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144.7562573416651</v>
      </c>
      <c r="T50" s="62">
        <f t="shared" si="34"/>
        <v>245.0469918001188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194.91132972436452</v>
      </c>
      <c r="AO50" s="62">
        <f t="shared" si="36"/>
        <v>251.11013264221083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6.0979887767487311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6.0979887767487311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683.96045320765325</v>
      </c>
      <c r="BI50" s="62">
        <f ca="1">AVERAGE(OFFSET($BH$3,0,0,'Données projet'!$E$11+1,1))-AVERAGE(OFFSET($H$3,0,0,'Données projet'!$E$11+1,1))</f>
        <v>233.57326360645914</v>
      </c>
      <c r="BJ50" s="62">
        <f t="shared" si="38"/>
        <v>180.48047802041276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16.094282060057829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16.094282060057829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144.7562573416651</v>
      </c>
      <c r="T51" s="62">
        <f t="shared" si="34"/>
        <v>245.0469918001188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194.91132972436452</v>
      </c>
      <c r="AO51" s="62">
        <f t="shared" si="36"/>
        <v>251.11013264221083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5.9784109362425815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5.9784109362425815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705.14140971202096</v>
      </c>
      <c r="BI51" s="62">
        <f ca="1">AVERAGE(OFFSET($BH$3,0,0,'Données projet'!$E$11+1,1))-AVERAGE(OFFSET($H$3,0,0,'Données projet'!$E$11+1,1))</f>
        <v>233.57326360645914</v>
      </c>
      <c r="BJ51" s="62">
        <f t="shared" si="38"/>
        <v>180.48047802041276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15.778683005402849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15.778683005402849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144.7562573416651</v>
      </c>
      <c r="T52" s="62">
        <f t="shared" si="34"/>
        <v>245.0469918001188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194.91132972436452</v>
      </c>
      <c r="AO52" s="62">
        <f t="shared" si="36"/>
        <v>251.11013264221083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5.8611779442534768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5.8611779442534768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726.29886194422556</v>
      </c>
      <c r="BI52" s="62">
        <f ca="1">AVERAGE(OFFSET($BH$3,0,0,'Données projet'!$E$11+1,1))-AVERAGE(OFFSET($H$3,0,0,'Données projet'!$E$11+1,1))</f>
        <v>233.57326360645914</v>
      </c>
      <c r="BJ52" s="62">
        <f t="shared" si="38"/>
        <v>180.48047802041276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15.469272655713237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15.469272655713237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144.7562573416651</v>
      </c>
      <c r="T53" s="62">
        <f t="shared" si="34"/>
        <v>245.0469918001188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194.91132972436452</v>
      </c>
      <c r="AO53" s="62">
        <f t="shared" si="36"/>
        <v>251.11013264221083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0.17200000000000001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10.397242475597103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10.397242475597103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747.43411921957727</v>
      </c>
      <c r="BI53" s="62">
        <f ca="1">AVERAGE(OFFSET($BH$3,0,0,'Données projet'!$E$11+1,1))-AVERAGE(OFFSET($H$3,0,0,'Données projet'!$E$11+1,1))</f>
        <v>233.57326360645914</v>
      </c>
      <c r="BJ53" s="62">
        <f t="shared" si="38"/>
        <v>180.48047802041276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0.30099999999999999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23.595864718014468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23.595864718014468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144.7562573416651</v>
      </c>
      <c r="T54" s="62">
        <f t="shared" si="34"/>
        <v>245.0469918001188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194.91132972436452</v>
      </c>
      <c r="AO54" s="62">
        <f t="shared" si="36"/>
        <v>251.11013264221083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10.193358892342363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10.193358892342363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713.22240923574122</v>
      </c>
      <c r="BI54" s="62">
        <f ca="1">AVERAGE(OFFSET($BH$3,0,0,'Données projet'!$E$11+1,1))-AVERAGE(OFFSET($H$3,0,0,'Données projet'!$E$11+1,1))</f>
        <v>233.57326360645914</v>
      </c>
      <c r="BJ54" s="62">
        <f t="shared" si="38"/>
        <v>180.48047802041276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23.133164202950585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23.133164202950585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144.7562573416651</v>
      </c>
      <c r="T55" s="62">
        <f t="shared" si="34"/>
        <v>245.0469918001188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194.91132972436452</v>
      </c>
      <c r="AO55" s="62">
        <f t="shared" si="36"/>
        <v>251.11013264221083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9.9934733417985431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9.9934733417985431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732.83389045993795</v>
      </c>
      <c r="BI55" s="62">
        <f ca="1">AVERAGE(OFFSET($BH$3,0,0,'Données projet'!$E$11+1,1))-AVERAGE(OFFSET($H$3,0,0,'Données projet'!$E$11+1,1))</f>
        <v>233.57326360645914</v>
      </c>
      <c r="BJ55" s="62">
        <f t="shared" si="38"/>
        <v>180.48047802041276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22.679536962767656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22.679536962767656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144.7562573416651</v>
      </c>
      <c r="T56" s="62">
        <f t="shared" si="34"/>
        <v>245.0469918001188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194.91132972436452</v>
      </c>
      <c r="AO56" s="62">
        <f t="shared" si="36"/>
        <v>251.11013264221083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9.7975074249827401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9.7975074249827401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752.42661319140393</v>
      </c>
      <c r="BI56" s="62">
        <f ca="1">AVERAGE(OFFSET($BH$3,0,0,'Données projet'!$E$11+1,1))-AVERAGE(OFFSET($H$3,0,0,'Données projet'!$E$11+1,1))</f>
        <v>233.57326360645914</v>
      </c>
      <c r="BJ56" s="62">
        <f t="shared" si="38"/>
        <v>180.48047802041276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22.234805076079418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22.234805076079418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144.7562573416651</v>
      </c>
      <c r="T57" s="62">
        <f t="shared" si="34"/>
        <v>245.0469918001188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194.91132972436452</v>
      </c>
      <c r="AO57" s="62">
        <f t="shared" si="36"/>
        <v>251.11013264221083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9.6053842802682876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9.6053842802682876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772.00149012109455</v>
      </c>
      <c r="BI57" s="62">
        <f ca="1">AVERAGE(OFFSET($BH$3,0,0,'Données projet'!$E$11+1,1))-AVERAGE(OFFSET($H$3,0,0,'Données projet'!$E$11+1,1))</f>
        <v>233.57326360645914</v>
      </c>
      <c r="BJ57" s="62">
        <f t="shared" si="38"/>
        <v>180.48047802041276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21.798794110429473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21.798794110429473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144.7562573416651</v>
      </c>
      <c r="T58" s="62">
        <f t="shared" si="34"/>
        <v>245.0469918001188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194.91132972436452</v>
      </c>
      <c r="AO58" s="62">
        <f t="shared" si="36"/>
        <v>251.11013264221083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0.215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14.607875267373061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14.607875267373061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791.5593532499397</v>
      </c>
      <c r="BI58" s="62">
        <f ca="1">AVERAGE(OFFSET($BH$3,0,0,'Données projet'!$E$11+1,1))-AVERAGE(OFFSET($H$3,0,0,'Données projet'!$E$11+1,1))</f>
        <v>233.57326360645914</v>
      </c>
      <c r="BJ58" s="62">
        <f t="shared" si="38"/>
        <v>180.48047802041276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0.34400000000000003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31.005544555309903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31.005544555309903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144.7562573416651</v>
      </c>
      <c r="T59" s="62">
        <f t="shared" si="34"/>
        <v>245.0469918001188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194.91132972436452</v>
      </c>
      <c r="AO59" s="62">
        <f t="shared" si="36"/>
        <v>251.11013264221083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14.321423743304006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14.321423743304006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755.88227529661003</v>
      </c>
      <c r="BI59" s="62">
        <f ca="1">AVERAGE(OFFSET($BH$3,0,0,'Données projet'!$E$11+1,1))-AVERAGE(OFFSET($H$3,0,0,'Données projet'!$E$11+1,1))</f>
        <v>233.57326360645914</v>
      </c>
      <c r="BJ59" s="62">
        <f t="shared" si="38"/>
        <v>180.48047802041276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30.3975447380951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30.3975447380951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144.7562573416651</v>
      </c>
      <c r="T60" s="62">
        <f t="shared" si="34"/>
        <v>245.0469918001188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194.91132972436452</v>
      </c>
      <c r="AO60" s="62">
        <f t="shared" si="36"/>
        <v>251.11013264221083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14.040589358903768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14.040589358903768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773.91966709175358</v>
      </c>
      <c r="BI60" s="62">
        <f ca="1">AVERAGE(OFFSET($BH$3,0,0,'Données projet'!$E$11+1,1))-AVERAGE(OFFSET($H$3,0,0,'Données projet'!$E$11+1,1))</f>
        <v>233.57326360645914</v>
      </c>
      <c r="BJ60" s="62">
        <f t="shared" si="38"/>
        <v>180.48047802041276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29.801467426452607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29.801467426452607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144.7562573416651</v>
      </c>
      <c r="T61" s="62">
        <f t="shared" si="34"/>
        <v>245.0469918001188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194.91132972436452</v>
      </c>
      <c r="AO61" s="62">
        <f t="shared" si="36"/>
        <v>251.11013264221083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13.765261965489557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13.765261965489557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791.94267592098333</v>
      </c>
      <c r="BI61" s="62">
        <f ca="1">AVERAGE(OFFSET($BH$3,0,0,'Données projet'!$E$11+1,1))-AVERAGE(OFFSET($H$3,0,0,'Données projet'!$E$11+1,1))</f>
        <v>233.57326360645914</v>
      </c>
      <c r="BJ61" s="62">
        <f t="shared" si="38"/>
        <v>180.48047802041276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29.217078827320162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29.217078827320162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144.7562573416651</v>
      </c>
      <c r="T62" s="62">
        <f t="shared" si="34"/>
        <v>245.0469918001188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194.91132972436452</v>
      </c>
      <c r="AO62" s="62">
        <f t="shared" si="36"/>
        <v>251.11013264221083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13.495333574327072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13.495333574327072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809.95189455631794</v>
      </c>
      <c r="BI62" s="62">
        <f ca="1">AVERAGE(OFFSET($BH$3,0,0,'Données projet'!$E$11+1,1))-AVERAGE(OFFSET($H$3,0,0,'Données projet'!$E$11+1,1))</f>
        <v>233.57326360645914</v>
      </c>
      <c r="BJ62" s="62">
        <f t="shared" si="38"/>
        <v>180.48047802041276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28.644149732174853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28.644149732174853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144.7562573416651</v>
      </c>
      <c r="T63" s="62">
        <f t="shared" si="34"/>
        <v>245.0469918001188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194.91132972436452</v>
      </c>
      <c r="AO63" s="62">
        <f t="shared" si="36"/>
        <v>251.11013264221083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0.25800000000000001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18.7122324444017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18.7122324444017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827.94787109652862</v>
      </c>
      <c r="BI63" s="62">
        <f ca="1">AVERAGE(OFFSET($BH$3,0,0,'Données projet'!$E$11+1,1))-AVERAGE(OFFSET($H$3,0,0,'Données projet'!$E$11+1,1))</f>
        <v>233.57326360645914</v>
      </c>
      <c r="BJ63" s="62">
        <f t="shared" si="38"/>
        <v>180.48047802041276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0.34400000000000003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37.716666928567513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37.716666928567513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144.7562573416651</v>
      </c>
      <c r="T64" s="62">
        <f t="shared" si="34"/>
        <v>245.0469918001188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194.91132972436452</v>
      </c>
      <c r="AO64" s="62">
        <f t="shared" si="36"/>
        <v>251.11013264221083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18.3452969795018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18.3452969795018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791.17602433235857</v>
      </c>
      <c r="BI64" s="62">
        <f ca="1">AVERAGE(OFFSET($BH$3,0,0,'Données projet'!$E$11+1,1))-AVERAGE(OFFSET($H$3,0,0,'Données projet'!$E$11+1,1))</f>
        <v>233.57326360645914</v>
      </c>
      <c r="BJ64" s="62">
        <f t="shared" si="38"/>
        <v>180.48047802041276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36.977066094993589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36.977066094993589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144.7562573416651</v>
      </c>
      <c r="T65" s="62">
        <f t="shared" si="34"/>
        <v>245.0469918001188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194.91132972436452</v>
      </c>
      <c r="AO65" s="62">
        <f t="shared" si="36"/>
        <v>251.11013264221083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17.985556895260054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17.985556895260054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808.03665892907816</v>
      </c>
      <c r="BI65" s="62">
        <f ca="1">AVERAGE(OFFSET($BH$3,0,0,'Données projet'!$E$11+1,1))-AVERAGE(OFFSET($H$3,0,0,'Données projet'!$E$11+1,1))</f>
        <v>233.57326360645914</v>
      </c>
      <c r="BJ65" s="62">
        <f t="shared" si="38"/>
        <v>180.48047802041276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36.251968382654084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36.251968382654084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144.7562573416651</v>
      </c>
      <c r="T66" s="62">
        <f t="shared" si="34"/>
        <v>245.0469918001188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194.91132972436452</v>
      </c>
      <c r="AO66" s="62">
        <f t="shared" si="36"/>
        <v>251.11013264221083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17.632871094650501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17.632871094650501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824.8856389507489</v>
      </c>
      <c r="BI66" s="62">
        <f ca="1">AVERAGE(OFFSET($BH$3,0,0,'Données projet'!$E$11+1,1))-AVERAGE(OFFSET($H$3,0,0,'Données projet'!$E$11+1,1))</f>
        <v>233.57326360645914</v>
      </c>
      <c r="BJ66" s="62">
        <f t="shared" si="38"/>
        <v>180.48047802041276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35.541089394187622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35.541089394187622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144.7562573416651</v>
      </c>
      <c r="T67" s="62">
        <f t="shared" si="34"/>
        <v>245.0469918001188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194.91132972436452</v>
      </c>
      <c r="AO67" s="62">
        <f t="shared" si="36"/>
        <v>251.11013264221083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17.287101247473807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17.287101247473807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841.72338563225185</v>
      </c>
      <c r="BI67" s="62">
        <f ca="1">AVERAGE(OFFSET($BH$3,0,0,'Données projet'!$E$11+1,1))-AVERAGE(OFFSET($H$3,0,0,'Données projet'!$E$11+1,1))</f>
        <v>233.57326360645914</v>
      </c>
      <c r="BJ67" s="62">
        <f t="shared" si="38"/>
        <v>180.48047802041276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34.844150309091617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34.844150309091617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144.7562573416651</v>
      </c>
      <c r="T68" s="62">
        <f t="shared" si="34"/>
        <v>245.0469918001188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194.91132972436452</v>
      </c>
      <c r="AO68" s="62">
        <f t="shared" si="36"/>
        <v>251.11013264221083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0.30099999999999999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22.761860055932576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22.761860055932576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858.55029224701411</v>
      </c>
      <c r="BI68" s="62">
        <f ca="1">AVERAGE(OFFSET($BH$3,0,0,'Données projet'!$E$11+1,1))-AVERAGE(OFFSET($H$3,0,0,'Données projet'!$E$11+1,1))</f>
        <v>233.57326360645914</v>
      </c>
      <c r="BJ68" s="62">
        <f t="shared" si="38"/>
        <v>180.48047802041276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0.34400000000000003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43.795089275797892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43.795089275797892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144.7562573416651</v>
      </c>
      <c r="T69" s="62">
        <f t="shared" ref="T69:T132" si="88">$T$3</f>
        <v>245.0469918001188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194.91132972436452</v>
      </c>
      <c r="AO69" s="62">
        <f t="shared" ref="AO69:AO132" si="90">$AO$3</f>
        <v>251.11013264221083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22.315513863599506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22.315513863599506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820.67446302574353</v>
      </c>
      <c r="BI69" s="62">
        <f ca="1">AVERAGE(OFFSET($BH$3,0,0,'Données projet'!$E$11+1,1))-AVERAGE(OFFSET($H$3,0,0,'Données projet'!$E$11+1,1))</f>
        <v>233.57326360645914</v>
      </c>
      <c r="BJ69" s="62">
        <f t="shared" ref="BJ69:BJ132" si="92">$BJ$3</f>
        <v>180.48047802041276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42.936294287466325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42.936294287466325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144.7562573416651</v>
      </c>
      <c r="T70" s="62">
        <f t="shared" si="88"/>
        <v>245.0469918001188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194.91132972436452</v>
      </c>
      <c r="AO70" s="62">
        <f t="shared" si="90"/>
        <v>251.11013264221083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21.87792024785379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21.87792024785379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836.36711482633996</v>
      </c>
      <c r="BI70" s="62">
        <f ca="1">AVERAGE(OFFSET($BH$3,0,0,'Données projet'!$E$11+1,1))-AVERAGE(OFFSET($H$3,0,0,'Données projet'!$E$11+1,1))</f>
        <v>233.57326360645914</v>
      </c>
      <c r="BJ70" s="62">
        <f t="shared" si="92"/>
        <v>180.48047802041276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42.094339745042717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42.094339745042717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144.7562573416651</v>
      </c>
      <c r="T71" s="62">
        <f t="shared" si="88"/>
        <v>245.0469918001188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194.91132972436452</v>
      </c>
      <c r="AO71" s="62">
        <f t="shared" si="90"/>
        <v>251.11013264221083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21.448907576007098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21.448907576007098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852.05024844371815</v>
      </c>
      <c r="BI71" s="62">
        <f ca="1">AVERAGE(OFFSET($BH$3,0,0,'Données projet'!$E$11+1,1))-AVERAGE(OFFSET($H$3,0,0,'Données projet'!$E$11+1,1))</f>
        <v>233.57326360645914</v>
      </c>
      <c r="BJ71" s="62">
        <f t="shared" si="92"/>
        <v>180.48047802041276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41.268895417654477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41.268895417654477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144.7562573416651</v>
      </c>
      <c r="T72" s="62">
        <f t="shared" si="88"/>
        <v>245.0469918001188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194.91132972436452</v>
      </c>
      <c r="AO72" s="62">
        <f t="shared" si="90"/>
        <v>251.11013264221083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21.028307580983427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21.028307580983427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867.72416854456674</v>
      </c>
      <c r="BI72" s="62">
        <f ca="1">AVERAGE(OFFSET($BH$3,0,0,'Données projet'!$E$11+1,1))-AVERAGE(OFFSET($H$3,0,0,'Données projet'!$E$11+1,1))</f>
        <v>233.57326360645914</v>
      </c>
      <c r="BJ72" s="62">
        <f t="shared" si="92"/>
        <v>180.48047802041276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40.459637550054993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40.459637550054993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144.7562573416651</v>
      </c>
      <c r="T73" s="62">
        <f t="shared" si="88"/>
        <v>245.0469918001188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194.91132972436452</v>
      </c>
      <c r="AO73" s="62">
        <f t="shared" si="90"/>
        <v>251.11013264221083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0.30099999999999999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25.557641367177943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25.557641367177943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883.38916182135404</v>
      </c>
      <c r="BI73" s="62">
        <f ca="1">AVERAGE(OFFSET($BH$3,0,0,'Données projet'!$E$11+1,1))-AVERAGE(OFFSET($H$3,0,0,'Données projet'!$E$11+1,1))</f>
        <v>233.57326360645914</v>
      </c>
      <c r="BJ73" s="62">
        <f t="shared" si="92"/>
        <v>180.48047802041276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0.34400000000000003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49.300460237074986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49.300460237074986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144.7562573416651</v>
      </c>
      <c r="T74" s="62">
        <f t="shared" si="88"/>
        <v>245.0469918001188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194.91132972436452</v>
      </c>
      <c r="AO74" s="62">
        <f t="shared" si="90"/>
        <v>251.11013264221083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25.056471608589568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25.056471608589568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844.40110880221437</v>
      </c>
      <c r="BI74" s="62">
        <f ca="1">AVERAGE(OFFSET($BH$3,0,0,'Données projet'!$E$11+1,1))-AVERAGE(OFFSET($H$3,0,0,'Données projet'!$E$11+1,1))</f>
        <v>233.57326360645914</v>
      </c>
      <c r="BJ74" s="62">
        <f t="shared" si="92"/>
        <v>180.48047802041276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48.333708282137493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48.333708282137493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144.7562573416651</v>
      </c>
      <c r="T75" s="62">
        <f t="shared" si="88"/>
        <v>245.0469918001188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194.91132972436452</v>
      </c>
      <c r="AO75" s="62">
        <f t="shared" si="90"/>
        <v>251.11013264221083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24.565129483283744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24.565129483283744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858.93259888961916</v>
      </c>
      <c r="BI75" s="62">
        <f ca="1">AVERAGE(OFFSET($BH$3,0,0,'Données projet'!$E$11+1,1))-AVERAGE(OFFSET($H$3,0,0,'Données projet'!$E$11+1,1))</f>
        <v>233.57326360645914</v>
      </c>
      <c r="BJ75" s="62">
        <f t="shared" si="92"/>
        <v>180.48047802041276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47.385913743375859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47.385913743375859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144.7562573416651</v>
      </c>
      <c r="T76" s="62">
        <f t="shared" si="88"/>
        <v>245.0469918001188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194.91132972436452</v>
      </c>
      <c r="AO76" s="62">
        <f t="shared" si="90"/>
        <v>251.11013264221083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24.083422277366061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24.083422277366061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873.45628456578811</v>
      </c>
      <c r="BI76" s="62">
        <f ca="1">AVERAGE(OFFSET($BH$3,0,0,'Données projet'!$E$11+1,1))-AVERAGE(OFFSET($H$3,0,0,'Données projet'!$E$11+1,1))</f>
        <v>233.57326360645914</v>
      </c>
      <c r="BJ76" s="62">
        <f t="shared" si="92"/>
        <v>180.48047802041276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46.45670487742175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46.45670487742175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144.7562573416651</v>
      </c>
      <c r="T77" s="62">
        <f t="shared" si="88"/>
        <v>245.0469918001188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194.91132972436452</v>
      </c>
      <c r="AO77" s="62">
        <f t="shared" si="90"/>
        <v>251.11013264221083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23.611161055944041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23.611161055944041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887.97238865302188</v>
      </c>
      <c r="BI77" s="62">
        <f ca="1">AVERAGE(OFFSET($BH$3,0,0,'Données projet'!$E$11+1,1))-AVERAGE(OFFSET($H$3,0,0,'Données projet'!$E$11+1,1))</f>
        <v>233.57326360645914</v>
      </c>
      <c r="BJ77" s="62">
        <f t="shared" si="92"/>
        <v>180.48047802041276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45.545717230567554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45.545717230567554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144.7562573416651</v>
      </c>
      <c r="T78" s="62">
        <f t="shared" si="88"/>
        <v>245.0469918001188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194.91132972436452</v>
      </c>
      <c r="AO78" s="62">
        <f t="shared" si="90"/>
        <v>251.11013264221083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230</v>
      </c>
      <c r="AR78" s="17">
        <f>IF(ISNA(VLOOKUP(A78,'Données projet'!$A$61:$I$81,5,0)),0%,VLOOKUP(A78,'Données projet'!$A$61:$I$81,5,0)*VLOOKUP('Données projet'!$B$10,Paramètres!$A$1:$I$89,7,0))</f>
        <v>0.30099999999999999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90.006266267080974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90.006266267080974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902.4811222129938</v>
      </c>
      <c r="BI78" s="62">
        <f ca="1">AVERAGE(OFFSET($BH$3,0,0,'Données projet'!$E$11+1,1))-AVERAGE(OFFSET($H$3,0,0,'Données projet'!$E$11+1,1))</f>
        <v>233.57326360645914</v>
      </c>
      <c r="BJ78" s="62">
        <f t="shared" si="92"/>
        <v>180.48047802041276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0.34400000000000003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54.28680499725499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54.28680499725499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144.7562573416651</v>
      </c>
      <c r="T79" s="62">
        <f t="shared" si="88"/>
        <v>245.0469918001188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-4.9658410716801891E-14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194.91132972436452</v>
      </c>
      <c r="AO79" s="62">
        <f t="shared" si="90"/>
        <v>251.11013264221083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88.241298283985174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88.241298283985174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862.75536878254502</v>
      </c>
      <c r="BI79" s="62">
        <f ca="1">AVERAGE(OFFSET($BH$3,0,0,'Données projet'!$E$11+1,1))-AVERAGE(OFFSET($H$3,0,0,'Données projet'!$E$11+1,1))</f>
        <v>233.57326360645914</v>
      </c>
      <c r="BJ79" s="62">
        <f t="shared" si="92"/>
        <v>180.48047802041276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53.222273862940362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53.222273862940362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144.7562573416651</v>
      </c>
      <c r="T80" s="62">
        <f t="shared" si="88"/>
        <v>245.0469918001188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-4.9658410716801891E-14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194.91132972436452</v>
      </c>
      <c r="AO80" s="62">
        <f t="shared" si="90"/>
        <v>251.11013264221083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86.510940246513712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86.510940246513712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876.51292928016551</v>
      </c>
      <c r="BI80" s="62">
        <f ca="1">AVERAGE(OFFSET($BH$3,0,0,'Données projet'!$E$11+1,1))-AVERAGE(OFFSET($H$3,0,0,'Données projet'!$E$11+1,1))</f>
        <v>233.57326360645914</v>
      </c>
      <c r="BJ80" s="62">
        <f t="shared" si="92"/>
        <v>180.48047802041276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52.178617534869765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52.178617534869765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144.7562573416651</v>
      </c>
      <c r="T81" s="62">
        <f t="shared" si="88"/>
        <v>245.0469918001188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-4.9658410716801891E-14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194.91132972436452</v>
      </c>
      <c r="AO81" s="62">
        <f t="shared" si="90"/>
        <v>251.11013264221083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84.814513474742867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84.814513474742867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890.26372606671134</v>
      </c>
      <c r="BI81" s="62">
        <f ca="1">AVERAGE(OFFSET($BH$3,0,0,'Données projet'!$E$11+1,1))-AVERAGE(OFFSET($H$3,0,0,'Données projet'!$E$11+1,1))</f>
        <v>233.57326360645914</v>
      </c>
      <c r="BJ81" s="62">
        <f t="shared" si="92"/>
        <v>180.48047802041276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51.155426670825129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51.155426670825129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144.7562573416651</v>
      </c>
      <c r="T82" s="62">
        <f t="shared" si="88"/>
        <v>245.0469918001188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-4.9658410716801891E-14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194.91132972436452</v>
      </c>
      <c r="AO82" s="62">
        <f t="shared" si="90"/>
        <v>251.11013264221083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83.151352597248291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83.151352597248291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904.00793683500501</v>
      </c>
      <c r="BI82" s="62">
        <f ca="1">AVERAGE(OFFSET($BH$3,0,0,'Données projet'!$E$11+1,1))-AVERAGE(OFFSET($H$3,0,0,'Données projet'!$E$11+1,1))</f>
        <v>233.57326360645914</v>
      </c>
      <c r="BJ82" s="62">
        <f t="shared" si="92"/>
        <v>180.48047802041276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50.152299955539604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50.152299955539604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144.7562573416651</v>
      </c>
      <c r="T83" s="62">
        <f t="shared" si="88"/>
        <v>245.0469918001188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-4.9658410716801891E-14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194.91132972436452</v>
      </c>
      <c r="AO83" s="62">
        <f t="shared" si="90"/>
        <v>251.11013264221083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81.520805290133424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81.520805290133424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917.74573063083562</v>
      </c>
      <c r="BI83" s="62">
        <f ca="1">AVERAGE(OFFSET($BH$3,0,0,'Données projet'!$E$11+1,1))-AVERAGE(OFFSET($H$3,0,0,'Données projet'!$E$11+1,1))</f>
        <v>233.57326360645914</v>
      </c>
      <c r="BJ83" s="62">
        <f t="shared" si="92"/>
        <v>180.48047802041276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320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49.168843943293943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49.168843943293943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144.7562573416651</v>
      </c>
      <c r="T84" s="62">
        <f t="shared" si="88"/>
        <v>245.0469918001188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-4.9658410716801891E-14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194.91132972436452</v>
      </c>
      <c r="AO84" s="62">
        <f t="shared" si="90"/>
        <v>251.11013264221083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79.922232021175418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79.922232021175418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233.57326360645914</v>
      </c>
      <c r="BJ84" s="62">
        <f t="shared" si="92"/>
        <v>180.48047802041276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48.204672903599487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48.204672903599487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144.7562573416651</v>
      </c>
      <c r="T85" s="62">
        <f t="shared" si="88"/>
        <v>245.0469918001188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-4.9658410716801891E-14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194.91132972436452</v>
      </c>
      <c r="AO85" s="62">
        <f t="shared" si="90"/>
        <v>251.11013264221083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78.355005798988259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78.355005798988259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233.57326360645914</v>
      </c>
      <c r="BJ85" s="62">
        <f t="shared" si="92"/>
        <v>180.48047802041276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47.259408669907174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47.259408669907174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144.7562573416651</v>
      </c>
      <c r="T86" s="62">
        <f t="shared" si="88"/>
        <v>245.0469918001188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-4.9658410716801891E-14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194.91132972436452</v>
      </c>
      <c r="AO86" s="62">
        <f t="shared" si="90"/>
        <v>251.11013264221083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76.818511927104581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76.818511927104581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233.57326360645914</v>
      </c>
      <c r="BJ86" s="62">
        <f t="shared" si="92"/>
        <v>180.48047802041276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46.332680491283313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46.332680491283313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144.7562573416651</v>
      </c>
      <c r="T87" s="62">
        <f t="shared" si="88"/>
        <v>245.0469918001188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-4.9658410716801891E-14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194.91132972436452</v>
      </c>
      <c r="AO87" s="62">
        <f t="shared" si="90"/>
        <v>251.11013264221083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75.312147762879817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75.312147762879817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233.57326360645914</v>
      </c>
      <c r="BJ87" s="62">
        <f t="shared" si="92"/>
        <v>180.48047802041276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45.424124886993887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45.424124886993887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144.7562573416651</v>
      </c>
      <c r="T88" s="62">
        <f t="shared" si="88"/>
        <v>245.0469918001188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-4.9658410716801891E-14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194.91132972436452</v>
      </c>
      <c r="AO88" s="62">
        <f t="shared" si="90"/>
        <v>251.11013264221083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73.835322481124095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73.835322481124095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233.57326360645914</v>
      </c>
      <c r="BJ88" s="62">
        <f t="shared" si="92"/>
        <v>180.48047802041276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44.53338550394038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44.53338550394038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144.7562573416651</v>
      </c>
      <c r="T89" s="62">
        <f t="shared" si="88"/>
        <v>245.0469918001188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-4.9658410716801891E-14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194.91132972436452</v>
      </c>
      <c r="AO89" s="62">
        <f t="shared" si="90"/>
        <v>251.11013264221083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72.387456842369119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72.387456842369119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233.57326360645914</v>
      </c>
      <c r="BJ89" s="62">
        <f t="shared" si="92"/>
        <v>180.48047802041276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43.660112976891178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43.660112976891178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144.7562573416651</v>
      </c>
      <c r="T90" s="62">
        <f t="shared" si="88"/>
        <v>245.0469918001188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-4.9658410716801891E-14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194.91132972436452</v>
      </c>
      <c r="AO90" s="62">
        <f t="shared" si="90"/>
        <v>251.11013264221083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70.967982965679283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70.967982965679283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233.57326360645914</v>
      </c>
      <c r="BJ90" s="62">
        <f t="shared" si="92"/>
        <v>180.48047802041276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42.803964791453758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42.803964791453758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144.7562573416651</v>
      </c>
      <c r="T91" s="62">
        <f t="shared" si="88"/>
        <v>245.0469918001188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-4.9658410716801891E-14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194.91132972436452</v>
      </c>
      <c r="AO91" s="62">
        <f t="shared" si="90"/>
        <v>251.11013264221083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69.576344105917769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69.576344105917769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233.57326360645914</v>
      </c>
      <c r="BJ91" s="62">
        <f t="shared" si="92"/>
        <v>180.48047802041276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41.964605149733934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41.964605149733934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144.7562573416651</v>
      </c>
      <c r="T92" s="62">
        <f t="shared" si="88"/>
        <v>245.0469918001188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-4.9658410716801891E-14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194.91132972436452</v>
      </c>
      <c r="AO92" s="62">
        <f t="shared" si="90"/>
        <v>251.11013264221083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68.211994435380277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68.211994435380277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233.57326360645914</v>
      </c>
      <c r="BJ92" s="62">
        <f t="shared" si="92"/>
        <v>180.48047802041276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41.141704838629408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41.141704838629408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144.7562573416651</v>
      </c>
      <c r="T93" s="62">
        <f t="shared" si="88"/>
        <v>245.0469918001188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-4.9658410716801891E-14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194.91132972436452</v>
      </c>
      <c r="AO93" s="62">
        <f t="shared" si="90"/>
        <v>251.11013264221083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66.874398829710898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66.874398829710898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233.57326360645914</v>
      </c>
      <c r="BJ93" s="62">
        <f t="shared" si="92"/>
        <v>180.48047802041276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40.334941100706011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40.334941100706011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144.7562573416651</v>
      </c>
      <c r="T94" s="62">
        <f t="shared" si="88"/>
        <v>245.0469918001188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-4.9658410716801891E-14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194.91132972436452</v>
      </c>
      <c r="AO94" s="62">
        <f t="shared" si="90"/>
        <v>251.11013264221083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65.563032658015942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65.563032658015942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233.57326360645914</v>
      </c>
      <c r="BJ94" s="62">
        <f t="shared" si="92"/>
        <v>180.48047802041276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39.543997507606001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39.543997507606001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144.7562573416651</v>
      </c>
      <c r="T95" s="62">
        <f t="shared" si="88"/>
        <v>245.0469918001188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-4.9658410716801891E-14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194.91132972436452</v>
      </c>
      <c r="AO95" s="62">
        <f t="shared" si="90"/>
        <v>251.11013264221083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64.277381577093536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64.277381577093536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233.57326360645914</v>
      </c>
      <c r="BJ95" s="62">
        <f t="shared" si="92"/>
        <v>180.48047802041276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38.768563835938728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38.768563835938728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144.7562573416651</v>
      </c>
      <c r="T96" s="62">
        <f t="shared" si="88"/>
        <v>245.0469918001188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-4.9658410716801891E-14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194.91132972436452</v>
      </c>
      <c r="AO96" s="62">
        <f t="shared" si="90"/>
        <v>251.11013264221083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63.016941329698291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63.016941329698291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233.57326360645914</v>
      </c>
      <c r="BJ96" s="62">
        <f t="shared" si="92"/>
        <v>180.48047802041276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38.008335945605012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38.008335945605012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144.7562573416651</v>
      </c>
      <c r="T97" s="62">
        <f t="shared" si="88"/>
        <v>245.0469918001188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-4.9658410716801891E-14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194.91132972436452</v>
      </c>
      <c r="AO97" s="62">
        <f t="shared" si="90"/>
        <v>251.11013264221083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61.781217546761823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61.781217546761823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233.57326360645914</v>
      </c>
      <c r="BJ97" s="62">
        <f t="shared" si="92"/>
        <v>180.48047802041276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37.263015660507513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37.263015660507513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144.7562573416651</v>
      </c>
      <c r="T98" s="62">
        <f t="shared" si="88"/>
        <v>245.0469918001188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-4.9658410716801891E-14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194.91132972436452</v>
      </c>
      <c r="AO98" s="62">
        <f t="shared" si="90"/>
        <v>251.11013264221083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60.569725553491658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60.569725553491658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233.57326360645914</v>
      </c>
      <c r="BJ98" s="62">
        <f t="shared" si="92"/>
        <v>180.48047802041276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36.532310651600291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36.532310651600291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144.7562573416651</v>
      </c>
      <c r="T99" s="62">
        <f t="shared" si="88"/>
        <v>245.0469918001188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-4.9658410716801891E-14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194.91132972436452</v>
      </c>
      <c r="AO99" s="62">
        <f t="shared" si="90"/>
        <v>251.11013264221083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59.381990179272371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59.381990179272371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233.57326360645914</v>
      </c>
      <c r="BJ99" s="62">
        <f t="shared" si="92"/>
        <v>180.48047802041276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35.815934322231691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35.815934322231691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144.7562573416651</v>
      </c>
      <c r="T100" s="62">
        <f t="shared" si="88"/>
        <v>245.0469918001188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-4.9658410716801891E-14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194.91132972436452</v>
      </c>
      <c r="AO100" s="62">
        <f t="shared" si="90"/>
        <v>251.11013264221083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58.21754557129448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58.21754557129448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233.57326360645914</v>
      </c>
      <c r="BJ100" s="62">
        <f t="shared" si="92"/>
        <v>180.48047802041276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35.113605695735593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35.113605695735593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144.7562573416651</v>
      </c>
      <c r="T101" s="62">
        <f t="shared" si="88"/>
        <v>245.0469918001188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-4.9658410716801891E-14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194.91132972436452</v>
      </c>
      <c r="AO101" s="62">
        <f t="shared" si="90"/>
        <v>251.11013264221083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57.075935011837949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57.075935011837949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233.57326360645914</v>
      </c>
      <c r="BJ101" s="62">
        <f t="shared" si="92"/>
        <v>180.48047802041276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34.425049305226921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34.425049305226921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144.7562573416651</v>
      </c>
      <c r="T102" s="62">
        <f t="shared" si="88"/>
        <v>245.0469918001188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-4.9658410716801891E-14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194.91132972436452</v>
      </c>
      <c r="AO102" s="62">
        <f t="shared" si="90"/>
        <v>251.11013264221083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55.956710739138678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55.956710739138678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233.57326360645914</v>
      </c>
      <c r="BJ102" s="62">
        <f t="shared" si="92"/>
        <v>180.48047802041276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33.749995085558197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33.749995085558197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144.7562573416651</v>
      </c>
      <c r="T103" s="62">
        <f t="shared" si="88"/>
        <v>245.0469918001188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-4.9658410716801891E-14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194.91132972436452</v>
      </c>
      <c r="AO103" s="62">
        <f t="shared" si="90"/>
        <v>251.11013264221083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54.859433771767641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54.859433771767641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233.57326360645914</v>
      </c>
      <c r="BJ103" s="62">
        <f t="shared" si="92"/>
        <v>180.48047802041276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33.08817826739476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33.08817826739476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144.7562573416651</v>
      </c>
      <c r="T104" s="62">
        <f t="shared" si="88"/>
        <v>245.0469918001188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-4.9658410716801891E-14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194.91132972436452</v>
      </c>
      <c r="AO104" s="62">
        <f t="shared" si="90"/>
        <v>251.11013264221083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53.783673736453885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53.783673736453885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233.57326360645914</v>
      </c>
      <c r="BJ104" s="62">
        <f t="shared" si="92"/>
        <v>180.48047802041276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32.439339273367104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32.439339273367104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144.7562573416651</v>
      </c>
      <c r="T105" s="62">
        <f t="shared" si="88"/>
        <v>245.0469918001188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-4.9658410716801891E-14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194.91132972436452</v>
      </c>
      <c r="AO105" s="62">
        <f t="shared" si="90"/>
        <v>251.11013264221083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52.729008699283796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52.729008699283796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233.57326360645914</v>
      </c>
      <c r="BJ105" s="62">
        <f t="shared" si="92"/>
        <v>180.48047802041276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31.803223616259622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31.803223616259622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144.7562573416651</v>
      </c>
      <c r="T106" s="62">
        <f t="shared" si="88"/>
        <v>245.0469918001188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-4.9658410716801891E-14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194.91132972436452</v>
      </c>
      <c r="AO106" s="62">
        <f t="shared" si="90"/>
        <v>251.11013264221083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51.695025000210464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51.695025000210464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233.57326360645914</v>
      </c>
      <c r="BJ106" s="62">
        <f t="shared" si="92"/>
        <v>180.48047802041276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31.179581799195777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31.179581799195777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144.7562573416651</v>
      </c>
      <c r="T107" s="62">
        <f t="shared" si="88"/>
        <v>245.0469918001188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-4.9658410716801891E-14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194.91132972436452</v>
      </c>
      <c r="AO107" s="62">
        <f t="shared" si="90"/>
        <v>251.11013264221083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50.681317090808172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50.681317090808172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233.57326360645914</v>
      </c>
      <c r="BJ107" s="62">
        <f t="shared" si="92"/>
        <v>180.48047802041276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30.568169217780607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30.568169217780607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144.7562573416651</v>
      </c>
      <c r="T108" s="62">
        <f t="shared" si="88"/>
        <v>245.0469918001188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-4.9658410716801891E-14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194.91132972436452</v>
      </c>
      <c r="AO108" s="62">
        <f t="shared" si="90"/>
        <v>251.11013264221083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49.687487375208491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49.687487375208491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233.57326360645914</v>
      </c>
      <c r="BJ108" s="62">
        <f t="shared" si="92"/>
        <v>180.48047802041276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29.968746064162136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29.968746064162136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144.7562573416651</v>
      </c>
      <c r="T109" s="62">
        <f t="shared" si="88"/>
        <v>245.0469918001188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-4.9658410716801891E-14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194.91132972436452</v>
      </c>
      <c r="AO109" s="62">
        <f t="shared" si="90"/>
        <v>251.11013264221083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48.713146054155445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48.713146054155445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233.57326360645914</v>
      </c>
      <c r="BJ109" s="62">
        <f t="shared" si="92"/>
        <v>180.48047802041276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29.381077232974103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29.381077232974103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144.7562573416651</v>
      </c>
      <c r="T110" s="62">
        <f t="shared" si="88"/>
        <v>245.0469918001188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-4.9658410716801891E-14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194.91132972436452</v>
      </c>
      <c r="AO110" s="62">
        <f t="shared" si="90"/>
        <v>251.11013264221083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47.757910972118722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47.757910972118722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233.57326360645914</v>
      </c>
      <c r="BJ110" s="62">
        <f t="shared" si="92"/>
        <v>180.48047802041276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28.804932229123072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28.804932229123072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144.7562573416651</v>
      </c>
      <c r="T111" s="62">
        <f t="shared" si="88"/>
        <v>245.0469918001188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-4.9658410716801891E-14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194.91132972436452</v>
      </c>
      <c r="AO111" s="62">
        <f t="shared" si="90"/>
        <v>251.11013264221083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46.821407467404875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46.821407467404875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233.57326360645914</v>
      </c>
      <c r="BJ111" s="62">
        <f t="shared" si="92"/>
        <v>180.48047802041276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28.240085077383807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28.240085077383807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144.7562573416651</v>
      </c>
      <c r="T112" s="62">
        <f t="shared" si="88"/>
        <v>245.0469918001188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-4.9658410716801891E-14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194.91132972436452</v>
      </c>
      <c r="AO112" s="62">
        <f t="shared" si="90"/>
        <v>251.11013264221083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45.903268225207725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45.903268225207725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233.57326360645914</v>
      </c>
      <c r="BJ112" s="62">
        <f t="shared" si="92"/>
        <v>180.48047802041276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27.686314233767405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27.686314233767405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144.7562573416651</v>
      </c>
      <c r="T113" s="62">
        <f t="shared" si="88"/>
        <v>245.0469918001188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-4.9658410716801891E-14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194.91132972436452</v>
      </c>
      <c r="AO113" s="62">
        <f t="shared" si="90"/>
        <v>251.11013264221083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45.003133133540423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45.003133133540423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233.57326360645914</v>
      </c>
      <c r="BJ113" s="62">
        <f t="shared" si="92"/>
        <v>180.48047802041276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27.143402498627456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27.143402498627456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144.7562573416651</v>
      </c>
      <c r="T114" s="62">
        <f t="shared" si="88"/>
        <v>245.0469918001188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-4.9658410716801891E-14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194.91132972436452</v>
      </c>
      <c r="AO114" s="62">
        <f t="shared" si="90"/>
        <v>251.11013264221083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44.120649141992523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44.120649141992523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233.57326360645914</v>
      </c>
      <c r="BJ114" s="62">
        <f t="shared" si="92"/>
        <v>180.48047802041276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26.611136931470142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26.611136931470142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144.7562573416651</v>
      </c>
      <c r="T115" s="62">
        <f t="shared" si="88"/>
        <v>245.0469918001188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-4.9658410716801891E-14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194.91132972436452</v>
      </c>
      <c r="AO115" s="62">
        <f t="shared" si="90"/>
        <v>251.11013264221083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43.255470123256792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43.255470123256792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233.57326360645914</v>
      </c>
      <c r="BJ115" s="62">
        <f t="shared" si="92"/>
        <v>180.48047802041276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26.089308767434844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26.089308767434844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144.7562573416651</v>
      </c>
      <c r="T116" s="62">
        <f t="shared" si="88"/>
        <v>245.0469918001188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-4.9658410716801891E-14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194.91132972436452</v>
      </c>
      <c r="AO116" s="62">
        <f t="shared" si="90"/>
        <v>251.11013264221083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42.407256737371377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42.407256737371377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233.57326360645914</v>
      </c>
      <c r="BJ116" s="62">
        <f t="shared" si="92"/>
        <v>180.48047802041276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25.577713335412525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25.577713335412525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144.7562573416651</v>
      </c>
      <c r="T117" s="62">
        <f t="shared" si="88"/>
        <v>245.0469918001188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-4.9658410716801891E-14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194.91132972436452</v>
      </c>
      <c r="AO117" s="62">
        <f t="shared" si="90"/>
        <v>251.11013264221083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41.575676298624089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41.575676298624089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233.57326360645914</v>
      </c>
      <c r="BJ117" s="62">
        <f t="shared" si="92"/>
        <v>180.48047802041276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25.076149977769763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25.076149977769763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144.7562573416651</v>
      </c>
      <c r="T118" s="62">
        <f t="shared" si="88"/>
        <v>245.0469918001188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-4.9658410716801891E-14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194.91132972436452</v>
      </c>
      <c r="AO118" s="62">
        <f t="shared" si="90"/>
        <v>251.11013264221083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40.760402645066655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40.760402645066655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233.57326360645914</v>
      </c>
      <c r="BJ118" s="62">
        <f t="shared" si="92"/>
        <v>180.48047802041276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24.584421971646936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24.584421971646936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144.7562573416651</v>
      </c>
      <c r="T119" s="62">
        <f t="shared" si="88"/>
        <v>245.0469918001188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-4.9658410716801891E-14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194.91132972436452</v>
      </c>
      <c r="AO119" s="62">
        <f t="shared" si="90"/>
        <v>251.11013264221083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39.961116010587652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39.961116010587652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233.57326360645914</v>
      </c>
      <c r="BJ119" s="62">
        <f t="shared" si="92"/>
        <v>180.48047802041276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24.102336451799708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24.102336451799708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144.7562573416651</v>
      </c>
      <c r="T120" s="62">
        <f t="shared" si="88"/>
        <v>245.0469918001188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-4.9658410716801891E-14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194.91132972436452</v>
      </c>
      <c r="AO120" s="62">
        <f t="shared" si="90"/>
        <v>251.11013264221083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39.177502899494073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39.177502899494073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233.57326360645914</v>
      </c>
      <c r="BJ120" s="62">
        <f t="shared" si="92"/>
        <v>180.48047802041276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23.629704334953551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23.629704334953551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144.7562573416651</v>
      </c>
      <c r="T121" s="62">
        <f t="shared" si="88"/>
        <v>245.0469918001188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-4.9658410716801891E-14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194.91132972436452</v>
      </c>
      <c r="AO121" s="62">
        <f t="shared" si="90"/>
        <v>251.11013264221083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38.409255963552233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38.409255963552233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233.57326360645914</v>
      </c>
      <c r="BJ121" s="62">
        <f t="shared" si="92"/>
        <v>180.48047802041276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23.166340245641621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23.166340245641621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144.7562573416651</v>
      </c>
      <c r="T122" s="62">
        <f t="shared" si="88"/>
        <v>245.0469918001188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-4.9658410716801891E-14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194.91132972436452</v>
      </c>
      <c r="AO122" s="62">
        <f t="shared" si="90"/>
        <v>251.11013264221083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37.656073881439852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37.656073881439852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233.57326360645914</v>
      </c>
      <c r="BJ122" s="62">
        <f t="shared" si="92"/>
        <v>180.48047802041276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22.712062443496908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22.712062443496908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144.7562573416651</v>
      </c>
      <c r="T123" s="62">
        <f t="shared" si="88"/>
        <v>245.0469918001188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-4.9658410716801891E-14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194.91132972436452</v>
      </c>
      <c r="AO123" s="62">
        <f t="shared" si="90"/>
        <v>251.11013264221083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36.917661240561991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36.917661240561991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233.57326360645914</v>
      </c>
      <c r="BJ123" s="62">
        <f t="shared" si="92"/>
        <v>180.48047802041276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22.266692751970155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22.266692751970155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144.7562573416651</v>
      </c>
      <c r="T124" s="62">
        <f t="shared" si="88"/>
        <v>245.0469918001188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-4.9658410716801891E-14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194.91132972436452</v>
      </c>
      <c r="AO124" s="62">
        <f t="shared" si="90"/>
        <v>251.11013264221083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36.193728421184503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36.193728421184503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233.57326360645914</v>
      </c>
      <c r="BJ124" s="62">
        <f t="shared" si="92"/>
        <v>180.48047802041276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21.830056488445553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21.830056488445553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144.7562573416651</v>
      </c>
      <c r="T125" s="62">
        <f t="shared" si="88"/>
        <v>245.0469918001188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-4.9658410716801891E-14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194.91132972436452</v>
      </c>
      <c r="AO125" s="62">
        <f t="shared" si="90"/>
        <v>251.11013264221083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35.483991482839585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35.483991482839585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233.57326360645914</v>
      </c>
      <c r="BJ125" s="62">
        <f t="shared" si="92"/>
        <v>180.48047802041276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21.401982395726844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21.401982395726844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144.7562573416651</v>
      </c>
      <c r="T126" s="62">
        <f t="shared" si="88"/>
        <v>245.0469918001188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-4.9658410716801891E-14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194.91132972436452</v>
      </c>
      <c r="AO126" s="62">
        <f t="shared" si="90"/>
        <v>251.11013264221083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34.788172052958828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34.788172052958828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233.57326360645914</v>
      </c>
      <c r="BJ126" s="62">
        <f t="shared" si="92"/>
        <v>180.48047802041276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20.982302574866935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20.982302574866935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144.7562573416651</v>
      </c>
      <c r="T127" s="62">
        <f t="shared" si="88"/>
        <v>245.0469918001188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-4.9658410716801891E-14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194.91132972436452</v>
      </c>
      <c r="AO127" s="62">
        <f t="shared" si="90"/>
        <v>251.11013264221083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34.105997217690089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34.105997217690089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233.57326360645914</v>
      </c>
      <c r="BJ127" s="62">
        <f t="shared" si="92"/>
        <v>180.48047802041276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20.570852419314672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20.570852419314672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144.7562573416651</v>
      </c>
      <c r="T128" s="62">
        <f t="shared" si="88"/>
        <v>245.0469918001188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-4.9658410716801891E-14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194.91132972436452</v>
      </c>
      <c r="AO128" s="62">
        <f t="shared" si="90"/>
        <v>251.11013264221083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33.437199414855399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33.437199414855399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233.57326360645914</v>
      </c>
      <c r="BJ128" s="62">
        <f t="shared" si="92"/>
        <v>180.48047802041276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20.167470550352977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20.167470550352977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144.7562573416651</v>
      </c>
      <c r="T129" s="62">
        <f t="shared" si="88"/>
        <v>245.0469918001188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-4.9658410716801891E-14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194.91132972436452</v>
      </c>
      <c r="AO129" s="62">
        <f t="shared" si="90"/>
        <v>251.11013264221083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32.781516329007921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32.781516329007921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233.57326360645914</v>
      </c>
      <c r="BJ129" s="62">
        <f t="shared" si="92"/>
        <v>180.48047802041276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19.771998753802976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19.771998753802976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144.7562573416651</v>
      </c>
      <c r="T130" s="62">
        <f t="shared" si="88"/>
        <v>245.0469918001188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-4.9658410716801891E-14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194.91132972436452</v>
      </c>
      <c r="AO130" s="62">
        <f t="shared" si="90"/>
        <v>251.11013264221083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32.138690788546718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32.138690788546718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233.57326360645914</v>
      </c>
      <c r="BJ130" s="62">
        <f t="shared" si="92"/>
        <v>180.48047802041276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19.384281917969339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19.384281917969339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144.7562573416651</v>
      </c>
      <c r="T131" s="62">
        <f t="shared" si="88"/>
        <v>245.0469918001188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-4.9658410716801891E-14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194.91132972436452</v>
      </c>
      <c r="AO131" s="62">
        <f t="shared" si="90"/>
        <v>251.11013264221083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31.508470664849096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31.508470664849096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233.57326360645914</v>
      </c>
      <c r="BJ131" s="62">
        <f t="shared" si="92"/>
        <v>180.48047802041276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19.004167972802481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19.004167972802481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144.7562573416651</v>
      </c>
      <c r="T132" s="62">
        <f t="shared" si="88"/>
        <v>245.0469918001188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-4.9658410716801891E-14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194.91132972436452</v>
      </c>
      <c r="AO132" s="62">
        <f t="shared" si="90"/>
        <v>251.11013264221083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30.890608773380865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30.890608773380865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233.57326360645914</v>
      </c>
      <c r="BJ132" s="62">
        <f t="shared" si="92"/>
        <v>180.48047802041276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18.631507830253732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18.631507830253732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144.7562573416651</v>
      </c>
      <c r="T133" s="62">
        <f t="shared" ref="T133:T196" si="142">$T$3</f>
        <v>245.0469918001188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-4.9658410716801891E-14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194.91132972436452</v>
      </c>
      <c r="AO133" s="62">
        <f t="shared" ref="AO133:AO196" si="144">$AO$3</f>
        <v>251.11013264221083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30.284862776745783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30.284862776745783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233.57326360645914</v>
      </c>
      <c r="BJ133" s="62">
        <f t="shared" ref="BJ133:BJ196" si="146">$BJ$3</f>
        <v>180.48047802041276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18.266155325800121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18.266155325800121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144.7562573416651</v>
      </c>
      <c r="T134" s="62">
        <f t="shared" si="142"/>
        <v>245.0469918001188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-4.9658410716801891E-14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194.91132972436452</v>
      </c>
      <c r="AO134" s="62">
        <f t="shared" si="144"/>
        <v>251.11013264221083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29.690995089636139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29.690995089636139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233.57326360645914</v>
      </c>
      <c r="BJ134" s="62">
        <f t="shared" si="146"/>
        <v>180.48047802041276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17.90796716111582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17.90796716111582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144.7562573416651</v>
      </c>
      <c r="T135" s="62">
        <f t="shared" si="142"/>
        <v>245.0469918001188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-4.9658410716801891E-14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194.91132972436452</v>
      </c>
      <c r="AO135" s="62">
        <f t="shared" si="144"/>
        <v>251.11013264221083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29.108772785647194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29.108772785647194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233.57326360645914</v>
      </c>
      <c r="BJ135" s="62">
        <f t="shared" si="146"/>
        <v>180.48047802041276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17.556802847867772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17.556802847867772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144.7562573416651</v>
      </c>
      <c r="T136" s="62">
        <f t="shared" si="142"/>
        <v>245.0469918001188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-4.9658410716801891E-14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194.91132972436452</v>
      </c>
      <c r="AO136" s="62">
        <f t="shared" si="144"/>
        <v>251.11013264221083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28.537967505918932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28.537967505918932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233.57326360645914</v>
      </c>
      <c r="BJ136" s="62">
        <f t="shared" si="146"/>
        <v>180.48047802041276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17.212524652613435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17.212524652613435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144.7562573416651</v>
      </c>
      <c r="T137" s="62">
        <f t="shared" si="142"/>
        <v>245.0469918001188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-4.9658410716801891E-14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194.91132972436452</v>
      </c>
      <c r="AO137" s="62">
        <f t="shared" si="144"/>
        <v>251.11013264221083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27.978355369569297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27.978355369569297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233.57326360645914</v>
      </c>
      <c r="BJ137" s="62">
        <f t="shared" si="146"/>
        <v>180.48047802041276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16.874997542779074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16.874997542779074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144.7562573416651</v>
      </c>
      <c r="T138" s="62">
        <f t="shared" si="142"/>
        <v>245.0469918001188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-4.9658410716801891E-14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194.91132972436452</v>
      </c>
      <c r="AO138" s="62">
        <f t="shared" si="144"/>
        <v>251.11013264221083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27.429716885883778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27.429716885883778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233.57326360645914</v>
      </c>
      <c r="BJ138" s="62">
        <f t="shared" si="146"/>
        <v>180.48047802041276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16.544089133697355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16.544089133697355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144.7562573416651</v>
      </c>
      <c r="T139" s="62">
        <f t="shared" si="142"/>
        <v>245.0469918001188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-4.9658410716801891E-14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194.91132972436452</v>
      </c>
      <c r="AO139" s="62">
        <f t="shared" si="144"/>
        <v>251.11013264221083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26.8918368682269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26.8918368682269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233.57326360645914</v>
      </c>
      <c r="BJ139" s="62">
        <f t="shared" si="146"/>
        <v>180.48047802041276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16.219669636683527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16.219669636683527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144.7562573416651</v>
      </c>
      <c r="T140" s="62">
        <f t="shared" si="142"/>
        <v>245.0469918001188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-4.9658410716801891E-14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194.91132972436452</v>
      </c>
      <c r="AO140" s="62">
        <f t="shared" si="144"/>
        <v>251.11013264221083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26.364504349641859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26.364504349641859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233.57326360645914</v>
      </c>
      <c r="BJ140" s="62">
        <f t="shared" si="146"/>
        <v>180.48047802041276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15.901611808129786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15.901611808129786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144.7562573416651</v>
      </c>
      <c r="T141" s="62">
        <f t="shared" si="142"/>
        <v>245.0469918001188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-4.9658410716801891E-14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194.91132972436452</v>
      </c>
      <c r="AO141" s="62">
        <f t="shared" si="144"/>
        <v>251.11013264221083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25.847512500105193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25.847512500105193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233.57326360645914</v>
      </c>
      <c r="BJ141" s="62">
        <f t="shared" si="146"/>
        <v>180.48047802041276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15.589790899597865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15.589790899597865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144.7562573416651</v>
      </c>
      <c r="T142" s="62">
        <f t="shared" si="142"/>
        <v>245.0469918001188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-4.9658410716801891E-14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194.91132972436452</v>
      </c>
      <c r="AO142" s="62">
        <f t="shared" si="144"/>
        <v>251.11013264221083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25.34065854540405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25.34065854540405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233.57326360645914</v>
      </c>
      <c r="BJ142" s="62">
        <f t="shared" si="146"/>
        <v>180.48047802041276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15.28408460889028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15.28408460889028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144.7562573416651</v>
      </c>
      <c r="T143" s="62">
        <f t="shared" si="142"/>
        <v>245.0469918001188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-4.9658410716801891E-14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194.91132972436452</v>
      </c>
      <c r="AO143" s="62">
        <f t="shared" si="144"/>
        <v>251.11013264221083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24.84374368760421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24.84374368760421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233.57326360645914</v>
      </c>
      <c r="BJ143" s="62">
        <f t="shared" si="146"/>
        <v>180.48047802041276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14.984373032081045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14.984373032081045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144.7562573416651</v>
      </c>
      <c r="T144" s="62">
        <f t="shared" si="142"/>
        <v>245.0469918001188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-4.9658410716801891E-14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194.91132972436452</v>
      </c>
      <c r="AO144" s="62">
        <f t="shared" si="144"/>
        <v>251.11013264221083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24.356573027077687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24.356573027077687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233.57326360645914</v>
      </c>
      <c r="BJ144" s="62">
        <f t="shared" si="146"/>
        <v>180.48047802041276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14.690538616487029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14.690538616487029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144.7562573416651</v>
      </c>
      <c r="T145" s="62">
        <f t="shared" si="142"/>
        <v>245.0469918001188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-4.9658410716801891E-14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194.91132972436452</v>
      </c>
      <c r="AO145" s="62">
        <f t="shared" si="144"/>
        <v>251.11013264221083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23.878955486059329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23.878955486059329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233.57326360645914</v>
      </c>
      <c r="BJ145" s="62">
        <f t="shared" si="146"/>
        <v>180.48047802041276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14.402466114561513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14.402466114561513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144.7562573416651</v>
      </c>
      <c r="T146" s="62">
        <f t="shared" si="142"/>
        <v>245.0469918001188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-4.9658410716801891E-14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194.91132972436452</v>
      </c>
      <c r="AO146" s="62">
        <f t="shared" si="144"/>
        <v>251.11013264221083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23.410703733702405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23.410703733702405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233.57326360645914</v>
      </c>
      <c r="BJ146" s="62">
        <f t="shared" si="146"/>
        <v>180.48047802041276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14.12004253869188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14.12004253869188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144.7562573416651</v>
      </c>
      <c r="T147" s="62">
        <f t="shared" si="142"/>
        <v>245.0469918001188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-4.9658410716801891E-14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194.91132972436452</v>
      </c>
      <c r="AO147" s="62">
        <f t="shared" si="144"/>
        <v>251.11013264221083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22.951634112603834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22.951634112603834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233.57326360645914</v>
      </c>
      <c r="BJ147" s="62">
        <f t="shared" si="146"/>
        <v>180.48047802041276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13.843157116883679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13.843157116883679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144.7562573416651</v>
      </c>
      <c r="T148" s="62">
        <f t="shared" si="142"/>
        <v>245.0469918001188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-4.9658410716801891E-14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194.91132972436452</v>
      </c>
      <c r="AO148" s="62">
        <f t="shared" si="144"/>
        <v>251.11013264221083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22.501566566770183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22.501566566770183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233.57326360645914</v>
      </c>
      <c r="BJ148" s="62">
        <f t="shared" si="146"/>
        <v>180.48047802041276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13.571701249313707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13.571701249313707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144.7562573416651</v>
      </c>
      <c r="T149" s="62">
        <f t="shared" si="142"/>
        <v>245.0469918001188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-4.9658410716801891E-14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194.91132972436452</v>
      </c>
      <c r="AO149" s="62">
        <f t="shared" si="144"/>
        <v>251.11013264221083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22.060324570996233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22.060324570996233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233.57326360645914</v>
      </c>
      <c r="BJ149" s="62">
        <f t="shared" si="146"/>
        <v>180.48047802041276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13.30556846573505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13.30556846573505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144.7562573416651</v>
      </c>
      <c r="T150" s="62">
        <f t="shared" si="142"/>
        <v>245.0469918001188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-4.9658410716801891E-14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194.91132972436452</v>
      </c>
      <c r="AO150" s="62">
        <f t="shared" si="144"/>
        <v>251.11013264221083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21.627735061628368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21.627735061628368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233.57326360645914</v>
      </c>
      <c r="BJ150" s="62">
        <f t="shared" si="146"/>
        <v>180.48047802041276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13.0446543837174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13.0446543837174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144.7562573416651</v>
      </c>
      <c r="T151" s="62">
        <f t="shared" si="142"/>
        <v>245.0469918001188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-4.9658410716801891E-14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194.91132972436452</v>
      </c>
      <c r="AO151" s="62">
        <f t="shared" si="144"/>
        <v>251.11013264221083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21.20362836868566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21.20362836868566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233.57326360645914</v>
      </c>
      <c r="BJ151" s="62">
        <f t="shared" si="146"/>
        <v>180.48047802041276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12.788856667706241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12.788856667706241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144.7562573416651</v>
      </c>
      <c r="T152" s="62">
        <f t="shared" si="142"/>
        <v>245.0469918001188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-4.9658410716801891E-14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194.91132972436452</v>
      </c>
      <c r="AO152" s="62">
        <f t="shared" si="144"/>
        <v>251.11013264221083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20.787838149312016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20.787838149312016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233.57326360645914</v>
      </c>
      <c r="BJ152" s="62">
        <f t="shared" si="146"/>
        <v>180.48047802041276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12.53807498888486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12.53807498888486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144.7562573416651</v>
      </c>
      <c r="T153" s="62">
        <f t="shared" si="142"/>
        <v>245.0469918001188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-4.9658410716801891E-14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194.91132972436452</v>
      </c>
      <c r="AO153" s="62">
        <f t="shared" si="144"/>
        <v>251.11013264221083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20.380201322533299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20.380201322533299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233.57326360645914</v>
      </c>
      <c r="BJ153" s="62">
        <f t="shared" si="146"/>
        <v>180.48047802041276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12.292210985823447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12.292210985823447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144.7562573416651</v>
      </c>
      <c r="T154" s="62">
        <f t="shared" si="142"/>
        <v>245.0469918001188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-4.9658410716801891E-14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194.91132972436452</v>
      </c>
      <c r="AO154" s="62">
        <f t="shared" si="144"/>
        <v>251.11013264221083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19.980558005293798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19.980558005293798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233.57326360645914</v>
      </c>
      <c r="BJ154" s="62">
        <f t="shared" si="146"/>
        <v>180.48047802041276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12.051168225899833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12.051168225899833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144.7562573416651</v>
      </c>
      <c r="T155" s="62">
        <f t="shared" si="142"/>
        <v>245.0469918001188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-4.9658410716801891E-14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194.91132972436452</v>
      </c>
      <c r="AO155" s="62">
        <f t="shared" si="144"/>
        <v>251.11013264221083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19.588751449747008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19.588751449747008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233.57326360645914</v>
      </c>
      <c r="BJ155" s="62">
        <f t="shared" si="146"/>
        <v>180.48047802041276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11.814852167476754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11.814852167476754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144.7562573416651</v>
      </c>
      <c r="T156" s="62">
        <f t="shared" si="142"/>
        <v>245.0469918001188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-4.9658410716801891E-14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194.91132972436452</v>
      </c>
      <c r="AO156" s="62">
        <f t="shared" si="144"/>
        <v>251.11013264221083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19.204627981776092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19.204627981776092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233.57326360645914</v>
      </c>
      <c r="BJ156" s="62">
        <f t="shared" si="146"/>
        <v>180.48047802041276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11.583170122820789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11.583170122820789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144.7562573416651</v>
      </c>
      <c r="T157" s="62">
        <f t="shared" si="142"/>
        <v>245.0469918001188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-4.9658410716801891E-14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194.91132972436452</v>
      </c>
      <c r="AO157" s="62">
        <f t="shared" si="144"/>
        <v>251.11013264221083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18.828036940719905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18.828036940719905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233.57326360645914</v>
      </c>
      <c r="BJ157" s="62">
        <f t="shared" si="146"/>
        <v>180.48047802041276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11.356031221748434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11.356031221748434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144.7562573416651</v>
      </c>
      <c r="T158" s="62">
        <f t="shared" si="142"/>
        <v>245.0469918001188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-4.9658410716801891E-14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194.91132972436452</v>
      </c>
      <c r="AO158" s="62">
        <f t="shared" si="144"/>
        <v>251.11013264221083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18.458830620280974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18.458830620280974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233.57326360645914</v>
      </c>
      <c r="BJ158" s="62">
        <f t="shared" si="146"/>
        <v>180.48047802041276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11.133346375985058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11.133346375985058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144.7562573416651</v>
      </c>
      <c r="T159" s="62">
        <f t="shared" si="142"/>
        <v>245.0469918001188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-4.9658410716801891E-14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194.91132972436452</v>
      </c>
      <c r="AO159" s="62">
        <f t="shared" si="144"/>
        <v>251.11013264221083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18.09686421059223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18.09686421059223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233.57326360645914</v>
      </c>
      <c r="BJ159" s="62">
        <f t="shared" si="146"/>
        <v>180.48047802041276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10.915028244222757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10.915028244222757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144.7562573416651</v>
      </c>
      <c r="T160" s="62">
        <f t="shared" si="142"/>
        <v>245.0469918001188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-4.9658410716801891E-14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194.91132972436452</v>
      </c>
      <c r="AO160" s="62">
        <f t="shared" si="144"/>
        <v>251.11013264221083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17.741995741419775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17.741995741419775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233.57326360645914</v>
      </c>
      <c r="BJ160" s="62">
        <f t="shared" si="146"/>
        <v>180.48047802041276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10.700991197863404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10.700991197863404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144.7562573416651</v>
      </c>
      <c r="T161" s="62">
        <f t="shared" si="142"/>
        <v>245.0469918001188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-4.9658410716801891E-14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194.91132972436452</v>
      </c>
      <c r="AO161" s="62">
        <f t="shared" si="144"/>
        <v>251.11013264221083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17.394086026479396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17.394086026479396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233.57326360645914</v>
      </c>
      <c r="BJ161" s="62">
        <f t="shared" si="146"/>
        <v>180.48047802041276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10.49115128743345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10.49115128743345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144.7562573416651</v>
      </c>
      <c r="T162" s="62">
        <f t="shared" si="142"/>
        <v>245.0469918001188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-4.9658410716801891E-14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194.91132972436452</v>
      </c>
      <c r="AO162" s="62">
        <f t="shared" si="144"/>
        <v>251.11013264221083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17.052998608845026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17.052998608845026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233.57326360645914</v>
      </c>
      <c r="BJ162" s="62">
        <f t="shared" si="146"/>
        <v>180.48047802041276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10.28542620965732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10.28542620965732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144.7562573416651</v>
      </c>
      <c r="T163" s="62">
        <f t="shared" si="142"/>
        <v>245.0469918001188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-4.9658410716801891E-14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194.91132972436452</v>
      </c>
      <c r="AO163" s="62">
        <f t="shared" si="144"/>
        <v>251.11013264221083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16.718599707427682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16.718599707427682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233.57326360645914</v>
      </c>
      <c r="BJ163" s="62">
        <f t="shared" si="146"/>
        <v>180.48047802041276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10.083735275176473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10.083735275176473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144.7562573416651</v>
      </c>
      <c r="T164" s="62">
        <f t="shared" si="142"/>
        <v>245.0469918001188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-4.9658410716801891E-14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194.91132972436452</v>
      </c>
      <c r="AO164" s="62">
        <f t="shared" si="144"/>
        <v>251.11013264221083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16.390758164503943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16.390758164503943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233.57326360645914</v>
      </c>
      <c r="BJ164" s="62">
        <f t="shared" si="146"/>
        <v>180.48047802041276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9.8859993769014718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9.8859993769014718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144.7562573416651</v>
      </c>
      <c r="T165" s="62">
        <f t="shared" si="142"/>
        <v>245.0469918001188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-4.9658410716801891E-14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194.91132972436452</v>
      </c>
      <c r="AO165" s="62">
        <f t="shared" si="144"/>
        <v>251.11013264221083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16.069345394273341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16.069345394273341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233.57326360645914</v>
      </c>
      <c r="BJ165" s="62">
        <f t="shared" si="146"/>
        <v>180.48047802041276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9.6921409589846537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9.6921409589846537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144.7562573416651</v>
      </c>
      <c r="T166" s="62">
        <f t="shared" si="142"/>
        <v>245.0469918001188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-4.9658410716801891E-14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194.91132972436452</v>
      </c>
      <c r="AO166" s="62">
        <f t="shared" si="144"/>
        <v>251.11013264221083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15.75423533242453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15.75423533242453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233.57326360645914</v>
      </c>
      <c r="BJ166" s="62">
        <f t="shared" si="146"/>
        <v>180.48047802041276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9.5020839864012245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9.5020839864012245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144.7562573416651</v>
      </c>
      <c r="T167" s="62">
        <f t="shared" si="142"/>
        <v>245.0469918001188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-4.9658410716801891E-14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194.91132972436452</v>
      </c>
      <c r="AO167" s="62">
        <f t="shared" si="144"/>
        <v>251.11013264221083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15.445304386690415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15.445304386690415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233.57326360645914</v>
      </c>
      <c r="BJ167" s="62">
        <f t="shared" si="146"/>
        <v>180.48047802041276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9.3157539151268498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9.3157539151268498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144.7562573416651</v>
      </c>
      <c r="T168" s="62">
        <f t="shared" si="142"/>
        <v>245.0469918001188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-4.9658410716801891E-14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194.91132972436452</v>
      </c>
      <c r="AO168" s="62">
        <f t="shared" si="144"/>
        <v>251.11013264221083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15.142431388372874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15.142431388372874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233.57326360645914</v>
      </c>
      <c r="BJ168" s="62">
        <f t="shared" si="146"/>
        <v>180.48047802041276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9.1330776629000443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9.1330776629000443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144.7562573416651</v>
      </c>
      <c r="T169" s="62">
        <f t="shared" si="142"/>
        <v>245.0469918001188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-4.9658410716801891E-14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194.91132972436452</v>
      </c>
      <c r="AO169" s="62">
        <f t="shared" si="144"/>
        <v>251.11013264221083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14.845497544818052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14.845497544818052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233.57326360645914</v>
      </c>
      <c r="BJ169" s="62">
        <f t="shared" si="146"/>
        <v>180.48047802041276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8.9539835805578942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8.9539835805578942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144.7562573416651</v>
      </c>
      <c r="T170" s="62">
        <f t="shared" si="142"/>
        <v>245.0469918001188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-4.9658410716801891E-14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194.91132972436452</v>
      </c>
      <c r="AO170" s="62">
        <f t="shared" si="144"/>
        <v>251.11013264221083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14.554386392823579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14.554386392823579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233.57326360645914</v>
      </c>
      <c r="BJ170" s="62">
        <f t="shared" si="146"/>
        <v>180.48047802041276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8.7784014239338699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8.7784014239338699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144.7562573416651</v>
      </c>
      <c r="T171" s="62">
        <f t="shared" si="142"/>
        <v>245.0469918001188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-4.9658410716801891E-14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194.91132972436452</v>
      </c>
      <c r="AO171" s="62">
        <f t="shared" si="144"/>
        <v>251.11013264221083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14.268983752959448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14.268983752959448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233.57326360645914</v>
      </c>
      <c r="BJ171" s="62">
        <f t="shared" si="146"/>
        <v>180.48047802041276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8.6062623263067017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8.6062623263067017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144.7562573416651</v>
      </c>
      <c r="T172" s="62">
        <f t="shared" si="142"/>
        <v>245.0469918001188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-4.9658410716801891E-14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194.91132972436452</v>
      </c>
      <c r="AO172" s="62">
        <f t="shared" si="144"/>
        <v>251.11013264221083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13.989177684784631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13.989177684784631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233.57326360645914</v>
      </c>
      <c r="BJ172" s="62">
        <f t="shared" si="146"/>
        <v>180.48047802041276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8.4374987713895209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8.4374987713895209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144.7562573416651</v>
      </c>
      <c r="T173" s="62">
        <f t="shared" si="142"/>
        <v>245.0469918001188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-4.9658410716801891E-14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194.91132972436452</v>
      </c>
      <c r="AO173" s="62">
        <f t="shared" si="144"/>
        <v>251.11013264221083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13.714858442941871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13.714858442941871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233.57326360645914</v>
      </c>
      <c r="BJ173" s="62">
        <f t="shared" si="146"/>
        <v>180.48047802041276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8.2720445668486615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8.2720445668486615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144.7562573416651</v>
      </c>
      <c r="T174" s="62">
        <f t="shared" si="142"/>
        <v>245.0469918001188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-4.9658410716801891E-14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194.91132972436452</v>
      </c>
      <c r="AO174" s="62">
        <f t="shared" si="144"/>
        <v>251.11013264221083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13.445918434113432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13.445918434113432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233.57326360645914</v>
      </c>
      <c r="BJ174" s="62">
        <f t="shared" si="146"/>
        <v>180.48047802041276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8.1098348183417475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8.1098348183417475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144.7562573416651</v>
      </c>
      <c r="T175" s="62">
        <f t="shared" si="142"/>
        <v>245.0469918001188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-4.9658410716801891E-14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194.91132972436452</v>
      </c>
      <c r="AO175" s="62">
        <f t="shared" si="144"/>
        <v>251.11013264221083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13.182252174820912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13.182252174820912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233.57326360645914</v>
      </c>
      <c r="BJ175" s="62">
        <f t="shared" si="146"/>
        <v>180.48047802041276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7.950805904064878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7.950805904064878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144.7562573416651</v>
      </c>
      <c r="T176" s="62">
        <f t="shared" si="142"/>
        <v>245.0469918001188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-4.9658410716801891E-14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194.91132972436452</v>
      </c>
      <c r="AO176" s="62">
        <f t="shared" si="144"/>
        <v>251.11013264221083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12.923756250052579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12.923756250052579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233.57326360645914</v>
      </c>
      <c r="BJ176" s="62">
        <f t="shared" si="146"/>
        <v>180.48047802041276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7.7948954497989176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7.7948954497989176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144.7562573416651</v>
      </c>
      <c r="T177" s="62">
        <f t="shared" si="142"/>
        <v>245.0469918001188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-4.9658410716801891E-14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194.91132972436452</v>
      </c>
      <c r="AO177" s="62">
        <f t="shared" si="144"/>
        <v>251.11013264221083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12.670329272702007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12.670329272702007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233.57326360645914</v>
      </c>
      <c r="BJ177" s="62">
        <f t="shared" si="146"/>
        <v>180.48047802041276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7.6420423044451251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7.6420423044451251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144.7562573416651</v>
      </c>
      <c r="T178" s="62">
        <f t="shared" si="142"/>
        <v>245.0469918001188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-4.9658410716801891E-14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194.91132972436452</v>
      </c>
      <c r="AO178" s="62">
        <f t="shared" si="144"/>
        <v>251.11013264221083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12.421871843802087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12.421871843802087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233.57326360645914</v>
      </c>
      <c r="BJ178" s="62">
        <f t="shared" si="146"/>
        <v>180.48047802041276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7.4921865160405083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7.4921865160405083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144.7562573416651</v>
      </c>
      <c r="T179" s="62">
        <f t="shared" si="142"/>
        <v>245.0469918001188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-4.9658410716801891E-14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194.91132972436452</v>
      </c>
      <c r="AO179" s="62">
        <f t="shared" si="144"/>
        <v>251.11013264221083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12.178286513538826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12.178286513538826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233.57326360645914</v>
      </c>
      <c r="BJ179" s="62">
        <f t="shared" si="146"/>
        <v>180.48047802041276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7.3452693082435001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7.3452693082435001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144.7562573416651</v>
      </c>
      <c r="T180" s="62">
        <f t="shared" si="142"/>
        <v>245.0469918001188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-4.9658410716801891E-14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194.91132972436452</v>
      </c>
      <c r="AO180" s="62">
        <f t="shared" si="144"/>
        <v>251.11013264221083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11.939477743029647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11.939477743029647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233.57326360645914</v>
      </c>
      <c r="BJ180" s="62">
        <f t="shared" si="146"/>
        <v>180.48047802041276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7.201233057280743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7.201233057280743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144.7562573416651</v>
      </c>
      <c r="T181" s="62">
        <f t="shared" si="142"/>
        <v>245.0469918001188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-4.9658410716801891E-14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194.91132972436452</v>
      </c>
      <c r="AO181" s="62">
        <f t="shared" si="144"/>
        <v>251.11013264221083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11.705351866851185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11.705351866851185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233.57326360645914</v>
      </c>
      <c r="BJ181" s="62">
        <f t="shared" si="146"/>
        <v>180.48047802041276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7.0600212693459268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7.0600212693459268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144.7562573416651</v>
      </c>
      <c r="T182" s="62">
        <f t="shared" si="142"/>
        <v>245.0469918001188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-4.9658410716801891E-14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194.91132972436452</v>
      </c>
      <c r="AO182" s="62">
        <f t="shared" si="144"/>
        <v>251.11013264221083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11.475817056301899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11.475817056301899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233.57326360645914</v>
      </c>
      <c r="BJ182" s="62">
        <f t="shared" si="146"/>
        <v>180.48047802041276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6.9215785584418263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6.9215785584418263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144.7562573416651</v>
      </c>
      <c r="T183" s="62">
        <f t="shared" si="142"/>
        <v>245.0469918001188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-4.9658410716801891E-14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194.91132972436452</v>
      </c>
      <c r="AO183" s="62">
        <f t="shared" si="144"/>
        <v>251.11013264221083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11.250783283385074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11.250783283385074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233.57326360645914</v>
      </c>
      <c r="BJ183" s="62">
        <f t="shared" si="146"/>
        <v>180.48047802041276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6.78585062465684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6.78585062465684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144.7562573416651</v>
      </c>
      <c r="T184" s="62">
        <f t="shared" si="142"/>
        <v>245.0469918001188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-4.9658410716801891E-14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194.91132972436452</v>
      </c>
      <c r="AO184" s="62">
        <f t="shared" si="144"/>
        <v>251.11013264221083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11.030162285498099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11.030162285498099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233.57326360645914</v>
      </c>
      <c r="BJ184" s="62">
        <f t="shared" si="146"/>
        <v>180.48047802041276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6.6527842328675124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6.6527842328675124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144.7562573416651</v>
      </c>
      <c r="T185" s="62">
        <f t="shared" si="142"/>
        <v>245.0469918001188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-4.9658410716801891E-14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194.91132972436452</v>
      </c>
      <c r="AO185" s="62">
        <f t="shared" si="144"/>
        <v>251.11013264221083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10.813867530814166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10.813867530814166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233.57326360645914</v>
      </c>
      <c r="BJ185" s="62">
        <f t="shared" si="146"/>
        <v>180.48047802041276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6.5223271918586887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6.5223271918586887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144.7562573416651</v>
      </c>
      <c r="T186" s="62">
        <f t="shared" si="142"/>
        <v>245.0469918001188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-4.9658410716801891E-14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194.91132972436452</v>
      </c>
      <c r="AO186" s="62">
        <f t="shared" si="144"/>
        <v>251.11013264221083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10.601814184342812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10.601814184342812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233.57326360645914</v>
      </c>
      <c r="BJ186" s="62">
        <f t="shared" si="146"/>
        <v>180.48047802041276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6.3944283338531092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6.3944283338531092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144.7562573416651</v>
      </c>
      <c r="T187" s="62">
        <f t="shared" si="142"/>
        <v>245.0469918001188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-4.9658410716801891E-14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194.91132972436452</v>
      </c>
      <c r="AO187" s="62">
        <f t="shared" si="144"/>
        <v>251.11013264221083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10.393919074655992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10.393919074655992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233.57326360645914</v>
      </c>
      <c r="BJ187" s="62">
        <f t="shared" si="146"/>
        <v>180.48047802041276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6.2690374944424194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6.2690374944424194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144.7562573416651</v>
      </c>
      <c r="T188" s="62">
        <f t="shared" si="142"/>
        <v>245.0469918001188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-4.9658410716801891E-14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194.91132972436452</v>
      </c>
      <c r="AO188" s="62">
        <f t="shared" si="144"/>
        <v>251.11013264221083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10.190100661266634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10.190100661266634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233.57326360645914</v>
      </c>
      <c r="BJ188" s="62">
        <f t="shared" si="146"/>
        <v>180.48047802041276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6.1461054929117127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6.1461054929117127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144.7562573416651</v>
      </c>
      <c r="T189" s="62">
        <f t="shared" si="142"/>
        <v>245.0469918001188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-4.9658410716801891E-14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194.91132972436452</v>
      </c>
      <c r="AO189" s="62">
        <f t="shared" si="144"/>
        <v>251.11013264221083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9.9902790026468828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9.9902790026468828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233.57326360645914</v>
      </c>
      <c r="BJ189" s="62">
        <f t="shared" si="146"/>
        <v>180.48047802041276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6.0255841129499057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6.0255841129499057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144.7562573416651</v>
      </c>
      <c r="T190" s="62">
        <f t="shared" si="142"/>
        <v>245.0469918001188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-4.9658410716801891E-14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194.91132972436452</v>
      </c>
      <c r="AO190" s="62">
        <f t="shared" si="144"/>
        <v>251.11013264221083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9.7943757248734897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9.7943757248734897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233.57326360645914</v>
      </c>
      <c r="BJ190" s="62">
        <f t="shared" si="146"/>
        <v>180.48047802041276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5.9074260837383665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5.9074260837383665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144.7562573416651</v>
      </c>
      <c r="T191" s="62">
        <f t="shared" si="142"/>
        <v>245.0469918001188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-4.9658410716801891E-14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194.91132972436452</v>
      </c>
      <c r="AO191" s="62">
        <f t="shared" si="144"/>
        <v>251.11013264221083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9.6023139908880317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9.6023139908880317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233.57326360645914</v>
      </c>
      <c r="BJ191" s="62">
        <f t="shared" si="146"/>
        <v>180.48047802041276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5.7915850614103848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5.7915850614103848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144.7562573416651</v>
      </c>
      <c r="T192" s="62">
        <f t="shared" si="142"/>
        <v>245.0469918001188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-4.9658410716801891E-14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194.91132972436452</v>
      </c>
      <c r="AO192" s="62">
        <f t="shared" si="144"/>
        <v>251.11013264221083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9.4140184703599381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9.4140184703599381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233.57326360645914</v>
      </c>
      <c r="BJ192" s="62">
        <f t="shared" si="146"/>
        <v>180.48047802041276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5.6780156108742075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5.6780156108742075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144.7562573416651</v>
      </c>
      <c r="T193" s="62">
        <f t="shared" si="142"/>
        <v>245.0469918001188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-4.9658410716801891E-14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194.91132972436452</v>
      </c>
      <c r="AO193" s="62">
        <f t="shared" si="144"/>
        <v>251.11013264221083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9.2294153101404728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9.2294153101404728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233.57326360645914</v>
      </c>
      <c r="BJ193" s="62">
        <f t="shared" si="146"/>
        <v>180.48047802041276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5.56667318799252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5.56667318799252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144.7562573416651</v>
      </c>
      <c r="T194" s="62">
        <f t="shared" si="142"/>
        <v>245.0469918001188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-4.9658410716801891E-14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194.91132972436452</v>
      </c>
      <c r="AO194" s="62">
        <f t="shared" si="144"/>
        <v>251.11013264221083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9.0484321052961008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9.0484321052961008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233.57326360645914</v>
      </c>
      <c r="BJ194" s="62">
        <f t="shared" si="146"/>
        <v>180.48047802041276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5.4575141221113697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5.4575141221113697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144.7562573416651</v>
      </c>
      <c r="T195" s="62">
        <f t="shared" si="142"/>
        <v>245.0469918001188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-4.9658410716801891E-14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194.91132972436452</v>
      </c>
      <c r="AO195" s="62">
        <f t="shared" si="144"/>
        <v>251.11013264221083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8.8709978707098731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8.8709978707098731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233.57326360645914</v>
      </c>
      <c r="BJ195" s="62">
        <f t="shared" si="146"/>
        <v>180.48047802041276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5.3504955989316931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5.3504955989316931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144.7562573416651</v>
      </c>
      <c r="T196" s="62">
        <f t="shared" si="142"/>
        <v>245.0469918001188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-4.9658410716801891E-14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194.91132972436452</v>
      </c>
      <c r="AO196" s="62">
        <f t="shared" si="144"/>
        <v>251.11013264221083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8.6970430132396839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8.6970430132396839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233.57326360645914</v>
      </c>
      <c r="BJ196" s="62">
        <f t="shared" si="146"/>
        <v>180.48047802041276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5.245575643716716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5.245575643716716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144.7562573416651</v>
      </c>
      <c r="T197" s="62">
        <f t="shared" ref="T197:T203" si="204">$T$3</f>
        <v>245.0469918001188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-4.9658410716801891E-14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194.91132972436452</v>
      </c>
      <c r="AO197" s="62">
        <f t="shared" ref="AO197:AO203" si="205">$AO$3</f>
        <v>251.11013264221083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8.526499304422499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8.526499304422499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233.57326360645914</v>
      </c>
      <c r="BJ197" s="62">
        <f t="shared" ref="BJ197:BJ203" si="206">$BJ$3</f>
        <v>180.48047802041276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5.1427131048286512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5.1427131048286512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144.7562573416651</v>
      </c>
      <c r="T198" s="62">
        <f t="shared" si="204"/>
        <v>245.0469918001188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-4.9658410716801891E-14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194.91132972436452</v>
      </c>
      <c r="AO198" s="62">
        <f t="shared" si="205"/>
        <v>251.11013264221083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8.3592998537138286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8.3592998537138286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233.57326360645914</v>
      </c>
      <c r="BJ198" s="62">
        <f t="shared" si="206"/>
        <v>180.48047802041276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5.0418676375882274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5.0418676375882274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144.7562573416651</v>
      </c>
      <c r="T199" s="62">
        <f t="shared" si="204"/>
        <v>245.0469918001188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-4.9658410716801891E-14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194.91132972436452</v>
      </c>
      <c r="AO199" s="62">
        <f t="shared" si="205"/>
        <v>251.11013264221083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8.195379082251959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8.195379082251959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233.57326360645914</v>
      </c>
      <c r="BJ199" s="62">
        <f t="shared" si="206"/>
        <v>180.48047802041276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4.942999688450727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4.942999688450727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144.7562573416651</v>
      </c>
      <c r="T200" s="62">
        <f t="shared" si="204"/>
        <v>245.0469918001188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-4.9658410716801891E-14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194.91132972436452</v>
      </c>
      <c r="AO200" s="62">
        <f t="shared" si="205"/>
        <v>251.11013264221083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8.0346726971366582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8.0346726971366582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233.57326360645914</v>
      </c>
      <c r="BJ200" s="62">
        <f t="shared" si="206"/>
        <v>180.48047802041276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4.846070479492318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4.846070479492318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144.7562573416651</v>
      </c>
      <c r="T201" s="62">
        <f t="shared" si="204"/>
        <v>245.0469918001188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-4.9658410716801891E-14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194.91132972436452</v>
      </c>
      <c r="AO201" s="62">
        <f t="shared" si="205"/>
        <v>251.11013264221083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7.8771176662122526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7.8771176662122526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233.57326360645914</v>
      </c>
      <c r="BJ201" s="62">
        <f t="shared" si="206"/>
        <v>180.48047802041276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4.7510419932006043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4.7510419932006043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144.7562573416651</v>
      </c>
      <c r="T202" s="62">
        <f t="shared" si="204"/>
        <v>245.0469918001188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-4.9658410716801891E-14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194.91132972436452</v>
      </c>
      <c r="AO202" s="62">
        <f t="shared" si="205"/>
        <v>251.11013264221083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7.722652193345195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7.722652193345195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233.57326360645914</v>
      </c>
      <c r="BJ202" s="62">
        <f t="shared" si="206"/>
        <v>180.48047802041276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4.6578769575634178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4.6578769575634178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144.7562573416651</v>
      </c>
      <c r="T203" s="62">
        <f t="shared" si="204"/>
        <v>245.0469918001188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-4.9658410716801891E-14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194.91132972436452</v>
      </c>
      <c r="AO203" s="62">
        <f t="shared" si="205"/>
        <v>251.11013264221083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7.5712156941864253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7.5712156941864253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233.57326360645914</v>
      </c>
      <c r="BJ203" s="62">
        <f t="shared" si="206"/>
        <v>180.48047802041276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4.566538831450015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4.566538831450015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>
        <f>EXP(LN('Données projet'!B88)/'Données projet'!A88)</f>
        <v>1.2392705892426346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9.36</v>
      </c>
      <c r="C6" s="156">
        <f ca="1">IF(OR('Données projet'!B9="",'Données projet'!C9="",'Données projet'!C9=0%),0,Calculateur!S3)</f>
        <v>144.7562573416651</v>
      </c>
      <c r="D6" s="156">
        <f>IF(OR('Données projet'!B9="",'Données projet'!C9="",'Données projet'!C9=0%),0,Calculateur!T3)</f>
        <v>245.0469918001188</v>
      </c>
      <c r="E6" s="156">
        <f ca="1">MIN(C6,D6)</f>
        <v>144.7562573416651</v>
      </c>
      <c r="F6" s="156">
        <f ca="1">E6*B6</f>
        <v>1354.9185687179854</v>
      </c>
      <c r="G6" s="156">
        <f ca="1">F6*(100%-'Données projet'!$C$24)*(100%-'Données projet'!$C$25)*(100%-'Données projet'!$C$26)*(100%-'Données projet'!$C$27)</f>
        <v>1219.4267118461869</v>
      </c>
      <c r="H6" s="157">
        <f>IF(OR('Données projet'!B9="",'Données projet'!C9="",'Données projet'!C9=0%),0,AVERAGE(Calculateur!$AC$3:$AC$33)*B6)</f>
        <v>76.630784970767778</v>
      </c>
      <c r="I6" s="158">
        <f>H6*(100%-'Données projet'!$C$24)*(100%-'Données projet'!$C$25)*(100%-'Données projet'!$C$26)*(100%-'Données projet'!$C$27)</f>
        <v>68.967706473690995</v>
      </c>
      <c r="J6" s="159">
        <f>IF(OR('Données projet'!B9="",'Données projet'!C9="",'Données projet'!C9=0%),0,SUM(Calculateur!$V$3:$V$33)*VLOOKUP('Données projet'!$B$9,Paramètres!$A$1:$I$89,9,0)*B6)</f>
        <v>601.94159999999999</v>
      </c>
      <c r="K6" s="160">
        <f>J6*(100%-'Données projet'!$C$24)*(100%-'Données projet'!$C$25)*(100%-'Données projet'!$C$26)*(100%-'Données projet'!$C$27)</f>
        <v>541.74743999999998</v>
      </c>
      <c r="L6" s="161">
        <f ca="1">G6+I6+K6</f>
        <v>1830.1418583198779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1.7999999999999998</v>
      </c>
      <c r="C7" s="156">
        <f ca="1">IF(OR('Données projet'!B10="",'Données projet'!C10="",'Données projet'!C10=0%),0,Calculateur!AN3)</f>
        <v>194.91132972436452</v>
      </c>
      <c r="D7" s="156">
        <f>IF(OR('Données projet'!B10="",'Données projet'!C10="",'Données projet'!C10=0%),0,Calculateur!AO3)</f>
        <v>251.11013264221083</v>
      </c>
      <c r="E7" s="156">
        <f t="shared" ref="E7:E15" ca="1" si="0">MIN(C7,D7)</f>
        <v>194.91132972436452</v>
      </c>
      <c r="F7" s="156">
        <f t="shared" ref="F7:F15" ca="1" si="1">E7*B7</f>
        <v>350.84039350385609</v>
      </c>
      <c r="G7" s="156">
        <f ca="1">F7*(100%-'Données projet'!$C$24)*(100%-'Données projet'!$C$25)*(100%-'Données projet'!$C$26)*(100%-'Données projet'!$C$27)</f>
        <v>315.75635415347051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55.8</v>
      </c>
      <c r="K7" s="160">
        <f>J7*(100%-'Données projet'!$C$24)*(100%-'Données projet'!$C$25)*(100%-'Données projet'!$C$26)*(100%-'Données projet'!$C$27)</f>
        <v>50.22</v>
      </c>
      <c r="L7" s="161">
        <f t="shared" ref="L7:L15" ca="1" si="2">G7+I7+K7</f>
        <v>365.97635415347054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0.84000000000000008</v>
      </c>
      <c r="C8" s="156">
        <f ca="1">IF(OR('Données projet'!B11="",'Données projet'!C11="",'Données projet'!C11=0%),0,Calculateur!BI3)</f>
        <v>233.57326360645914</v>
      </c>
      <c r="D8" s="156">
        <f>IF(OR('Données projet'!B11="",'Données projet'!C11="",'Données projet'!C11=0%),0,Calculateur!BJ3)</f>
        <v>180.48047802041276</v>
      </c>
      <c r="E8" s="156">
        <f t="shared" ca="1" si="0"/>
        <v>180.48047802041276</v>
      </c>
      <c r="F8" s="156">
        <f t="shared" ca="1" si="1"/>
        <v>151.60360153714674</v>
      </c>
      <c r="G8" s="156">
        <f ca="1">F8*(100%-'Données projet'!$C$24)*(100%-'Données projet'!$C$25)*(100%-'Données projet'!$C$26)*(100%-'Données projet'!$C$27)</f>
        <v>136.44324138343208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13.020000000000001</v>
      </c>
      <c r="K8" s="160">
        <f>J8*(100%-'Données projet'!$C$24)*(100%-'Données projet'!$C$25)*(100%-'Données projet'!$C$26)*(100%-'Données projet'!$C$27)</f>
        <v>11.718000000000002</v>
      </c>
      <c r="L8" s="161">
        <f t="shared" ca="1" si="2"/>
        <v>148.16124138343207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1857.3625637589882</v>
      </c>
      <c r="G16" s="175">
        <f t="shared" ca="1" si="3"/>
        <v>1671.6263073830894</v>
      </c>
      <c r="H16" s="176">
        <f t="shared" si="3"/>
        <v>76.630784970767778</v>
      </c>
      <c r="I16" s="176">
        <f t="shared" si="3"/>
        <v>68.967706473690995</v>
      </c>
      <c r="J16" s="177">
        <f t="shared" si="3"/>
        <v>670.76159999999993</v>
      </c>
      <c r="K16" s="177">
        <f t="shared" si="3"/>
        <v>603.68543999999997</v>
      </c>
      <c r="L16" s="178">
        <f t="shared" ca="1" si="3"/>
        <v>2344.2794538567805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4" zoomScale="90" zoomScaleNormal="90" workbookViewId="0">
      <selection activeCell="R20" sqref="R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889.22036440797194</v>
      </c>
      <c r="U10" s="190">
        <f>'Données projet'!D9</f>
        <v>9.36</v>
      </c>
      <c r="V10" s="189">
        <f>U10*T10</f>
        <v>8323.1026108586175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-2511.8869424910131</v>
      </c>
      <c r="U11" s="190">
        <f>'Données projet'!D10</f>
        <v>1.7999999999999998</v>
      </c>
      <c r="V11" s="189">
        <f t="shared" ref="V11" si="0">U11*T11</f>
        <v>-4521.3964964838233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-2169.4372546693007</v>
      </c>
      <c r="U12" s="190">
        <f>'Données projet'!D11</f>
        <v>0.84000000000000008</v>
      </c>
      <c r="V12" s="189">
        <f t="shared" ref="V12:V19" si="1">U12*T12</f>
        <v>-1822.3272939222127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690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2413</v>
      </c>
      <c r="J20" s="5"/>
      <c r="K20" s="183"/>
      <c r="L20" s="1" t="s">
        <v>324</v>
      </c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9</v>
      </c>
      <c r="D23" s="194">
        <f>B23*C23</f>
        <v>135</v>
      </c>
      <c r="E23" s="206"/>
      <c r="F23" s="261"/>
      <c r="H23" s="203">
        <v>3</v>
      </c>
      <c r="I23" s="204">
        <v>130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-37985.38532765102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11</v>
      </c>
      <c r="D24" s="194">
        <f t="shared" ref="D24:D42" si="2">B24*C24</f>
        <v>440</v>
      </c>
      <c r="E24" s="206"/>
      <c r="F24" s="264"/>
      <c r="H24" s="203">
        <v>5</v>
      </c>
      <c r="I24" s="204">
        <v>130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13</v>
      </c>
      <c r="D25" s="194">
        <f t="shared" si="2"/>
        <v>702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-37985.38532765102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>
        <v>17</v>
      </c>
      <c r="D26" s="194">
        <f t="shared" si="2"/>
        <v>5746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3688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50</v>
      </c>
      <c r="C54" s="204">
        <v>12</v>
      </c>
      <c r="D54" s="191">
        <f>B54*C54</f>
        <v>600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37</v>
      </c>
      <c r="C55" s="204">
        <v>12</v>
      </c>
      <c r="D55" s="191">
        <f t="shared" ref="D55:D73" si="4">B55*C55</f>
        <v>444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37</v>
      </c>
      <c r="C56" s="204">
        <v>12</v>
      </c>
      <c r="D56" s="191">
        <f t="shared" si="4"/>
        <v>444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36</v>
      </c>
      <c r="C57" s="204">
        <v>12</v>
      </c>
      <c r="D57" s="191">
        <f t="shared" si="4"/>
        <v>432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33</v>
      </c>
      <c r="C58" s="204">
        <v>12</v>
      </c>
      <c r="D58" s="191">
        <f t="shared" si="4"/>
        <v>396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31</v>
      </c>
      <c r="C59" s="204">
        <v>16</v>
      </c>
      <c r="D59" s="191">
        <f t="shared" si="4"/>
        <v>496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20</v>
      </c>
      <c r="D60" s="191">
        <f t="shared" si="4"/>
        <v>560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25</v>
      </c>
      <c r="C61" s="204">
        <v>25</v>
      </c>
      <c r="D61" s="191">
        <f t="shared" si="4"/>
        <v>625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22</v>
      </c>
      <c r="C62" s="204">
        <v>29</v>
      </c>
      <c r="D62" s="191">
        <f t="shared" si="4"/>
        <v>638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20</v>
      </c>
      <c r="C63" s="204">
        <v>34</v>
      </c>
      <c r="D63" s="191">
        <f t="shared" si="4"/>
        <v>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17</v>
      </c>
      <c r="C64" s="204">
        <v>39</v>
      </c>
      <c r="D64" s="191">
        <f t="shared" si="4"/>
        <v>663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230</v>
      </c>
      <c r="C65" s="204">
        <v>41</v>
      </c>
      <c r="D65" s="191">
        <f t="shared" si="4"/>
        <v>9430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4250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14</v>
      </c>
      <c r="D85" s="191">
        <f>B85*C85</f>
        <v>84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14</v>
      </c>
      <c r="D86" s="191">
        <f t="shared" ref="D86:D104" si="6">B86*C86</f>
        <v>392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14</v>
      </c>
      <c r="D87" s="191">
        <f t="shared" si="6"/>
        <v>392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36</v>
      </c>
      <c r="D88" s="191">
        <f t="shared" si="6"/>
        <v>1008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36</v>
      </c>
      <c r="D89" s="191">
        <f t="shared" si="6"/>
        <v>1008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53</v>
      </c>
      <c r="D90" s="191">
        <f t="shared" si="6"/>
        <v>1484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53</v>
      </c>
      <c r="D91" s="191">
        <f t="shared" si="6"/>
        <v>1484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58.8</v>
      </c>
      <c r="D92" s="191">
        <f t="shared" si="6"/>
        <v>1646.3999999999999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58.8</v>
      </c>
      <c r="D93" s="191">
        <f t="shared" si="6"/>
        <v>1646.3999999999999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58.8</v>
      </c>
      <c r="D94" s="191">
        <f t="shared" si="6"/>
        <v>1646.3999999999999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58.8</v>
      </c>
      <c r="D95" s="191">
        <f t="shared" si="6"/>
        <v>1646.3999999999999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59</v>
      </c>
      <c r="D96" s="191">
        <f t="shared" si="6"/>
        <v>1652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320</v>
      </c>
      <c r="C97" s="204">
        <v>59</v>
      </c>
      <c r="D97" s="191">
        <f t="shared" si="6"/>
        <v>18880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2022-06-23T08:04:55Z</dcterms:modified>
</cp:coreProperties>
</file>