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18 - LARRAT Pierre - CARCARES SAINT CROIX (40) -\Doc fin\"/>
    </mc:Choice>
  </mc:AlternateContent>
  <xr:revisionPtr revIDLastSave="0" documentId="13_ncr:1_{4F4D85B1-C6FE-40A8-8D56-2EEB57D78052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<sst xmlns="http://schemas.openxmlformats.org/spreadsheetml/2006/main" count="1170" uniqueCount="324">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</sst>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K17" sqref="K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0.8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0.8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0.8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>
        <v>0</v>
      </c>
      <c r="G36" s="54">
        <v>0.1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72.393882557915504</v>
      </c>
      <c r="T3" s="62">
        <f>IF('Données projet'!E9&gt;30,$R$33-$H$33,LOOKUP('Données projet'!$E$9,$A$3:$A$203,R3:R203)-LOOKUP('Données projet'!$E$9,$A$3:$A$203,$H$3:$H$203))</f>
        <v>321.03333748974029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259.8234989540432</v>
      </c>
      <c r="S4" s="62">
        <f ca="1">AVERAGE(OFFSET($R$3,0,0,'Données projet'!$E$9+1,1))-AVERAGE(OFFSET($H$3,0,0,'Données projet'!$E$9+1,1))</f>
        <v>72.393882557915504</v>
      </c>
      <c r="T4" s="62">
        <f>$T$3</f>
        <v>321.03333748974029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261.6278075146019</v>
      </c>
      <c r="S5" s="62">
        <f ca="1">AVERAGE(OFFSET($R$3,0,0,'Données projet'!$E$9+1,1))-AVERAGE(OFFSET($H$3,0,0,'Données projet'!$E$9+1,1))</f>
        <v>72.393882557915504</v>
      </c>
      <c r="T5" s="62">
        <f t="shared" ref="T5:T68" si="34">$T$3</f>
        <v>321.03333748974029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263.60796979484485</v>
      </c>
      <c r="S6" s="62">
        <f ca="1">AVERAGE(OFFSET($R$3,0,0,'Données projet'!$E$9+1,1))-AVERAGE(OFFSET($H$3,0,0,'Données projet'!$E$9+1,1))</f>
        <v>72.393882557915504</v>
      </c>
      <c r="T6" s="62">
        <f t="shared" si="34"/>
        <v>321.03333748974029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265.81731675791121</v>
      </c>
      <c r="S7" s="62">
        <f ca="1">AVERAGE(OFFSET($R$3,0,0,'Données projet'!$E$9+1,1))-AVERAGE(OFFSET($H$3,0,0,'Données projet'!$E$9+1,1))</f>
        <v>72.393882557915504</v>
      </c>
      <c r="T7" s="62">
        <f t="shared" si="34"/>
        <v>321.03333748974029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268.32541088040097</v>
      </c>
      <c r="S8" s="62">
        <f ca="1">AVERAGE(OFFSET($R$3,0,0,'Données projet'!$E$9+1,1))-AVERAGE(OFFSET($H$3,0,0,'Données projet'!$E$9+1,1))</f>
        <v>72.393882557915504</v>
      </c>
      <c r="T8" s="62">
        <f t="shared" si="34"/>
        <v>321.03333748974029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271.22300265763295</v>
      </c>
      <c r="S9" s="62">
        <f ca="1">AVERAGE(OFFSET($R$3,0,0,'Données projet'!$E$9+1,1))-AVERAGE(OFFSET($H$3,0,0,'Données projet'!$E$9+1,1))</f>
        <v>72.393882557915504</v>
      </c>
      <c r="T9" s="62">
        <f t="shared" si="34"/>
        <v>321.03333748974029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274.62850525667352</v>
      </c>
      <c r="S10" s="62">
        <f ca="1">AVERAGE(OFFSET($R$3,0,0,'Données projet'!$E$9+1,1))-AVERAGE(OFFSET($H$3,0,0,'Données projet'!$E$9+1,1))</f>
        <v>72.393882557915504</v>
      </c>
      <c r="T10" s="62">
        <f t="shared" si="34"/>
        <v>321.03333748974029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278.69645361263525</v>
      </c>
      <c r="S11" s="62">
        <f ca="1">AVERAGE(OFFSET($R$3,0,0,'Données projet'!$E$9+1,1))-AVERAGE(OFFSET($H$3,0,0,'Données projet'!$E$9+1,1))</f>
        <v>72.393882557915504</v>
      </c>
      <c r="T11" s="62">
        <f t="shared" si="34"/>
        <v>321.03333748974029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283.62855784820687</v>
      </c>
      <c r="S12" s="62">
        <f ca="1">AVERAGE(OFFSET($R$3,0,0,'Données projet'!$E$9+1,1))-AVERAGE(OFFSET($H$3,0,0,'Données projet'!$E$9+1,1))</f>
        <v>72.393882557915504</v>
      </c>
      <c r="T12" s="62">
        <f t="shared" si="34"/>
        <v>321.03333748974029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289.68814879554844</v>
      </c>
      <c r="S13" s="62">
        <f ca="1">AVERAGE(OFFSET($R$3,0,0,'Données projet'!$E$9+1,1))-AVERAGE(OFFSET($H$3,0,0,'Données projet'!$E$9+1,1))</f>
        <v>72.393882557915504</v>
      </c>
      <c r="T13" s="62">
        <f t="shared" si="34"/>
        <v>321.03333748974029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297.21905931872584</v>
      </c>
      <c r="S14" s="62">
        <f ca="1">AVERAGE(OFFSET($R$3,0,0,'Données projet'!$E$9+1,1))-AVERAGE(OFFSET($H$3,0,0,'Données projet'!$E$9+1,1))</f>
        <v>72.393882557915504</v>
      </c>
      <c r="T14" s="62">
        <f t="shared" si="34"/>
        <v>321.03333748974029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306.67030702532782</v>
      </c>
      <c r="S15" s="62">
        <f ca="1">AVERAGE(OFFSET($R$3,0,0,'Données projet'!$E$9+1,1))-AVERAGE(OFFSET($H$3,0,0,'Données projet'!$E$9+1,1))</f>
        <v>72.393882557915504</v>
      </c>
      <c r="T15" s="62">
        <f t="shared" si="34"/>
        <v>321.03333748974029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318.62836533369483</v>
      </c>
      <c r="S16" s="62">
        <f ca="1">AVERAGE(OFFSET($R$3,0,0,'Données projet'!$E$9+1,1))-AVERAGE(OFFSET($H$3,0,0,'Données projet'!$E$9+1,1))</f>
        <v>72.393882557915504</v>
      </c>
      <c r="T16" s="62">
        <f t="shared" si="34"/>
        <v>321.03333748974029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333.85936153496289</v>
      </c>
      <c r="S17" s="62">
        <f ca="1">AVERAGE(OFFSET($R$3,0,0,'Données projet'!$E$9+1,1))-AVERAGE(OFFSET($H$3,0,0,'Données projet'!$E$9+1,1))</f>
        <v>72.393882557915504</v>
      </c>
      <c r="T17" s="62">
        <f t="shared" si="34"/>
        <v>321.03333748974029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353.3642628210024</v>
      </c>
      <c r="S18" s="62">
        <f ca="1">AVERAGE(OFFSET($R$3,0,0,'Données projet'!$E$9+1,1))-AVERAGE(OFFSET($H$3,0,0,'Données projet'!$E$9+1,1))</f>
        <v>72.393882557915504</v>
      </c>
      <c r="T18" s="62">
        <f t="shared" si="34"/>
        <v>321.03333748974029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378.45105712968268</v>
      </c>
      <c r="S19" s="62">
        <f ca="1">AVERAGE(OFFSET($R$3,0,0,'Données projet'!$E$9+1,1))-AVERAGE(OFFSET($H$3,0,0,'Données projet'!$E$9+1,1))</f>
        <v>72.393882557915504</v>
      </c>
      <c r="T19" s="62">
        <f t="shared" si="34"/>
        <v>321.03333748974029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410.82917439489313</v>
      </c>
      <c r="S20" s="62">
        <f ca="1">AVERAGE(OFFSET($R$3,0,0,'Données projet'!$E$9+1,1))-AVERAGE(OFFSET($H$3,0,0,'Données projet'!$E$9+1,1))</f>
        <v>72.393882557915504</v>
      </c>
      <c r="T20" s="62">
        <f t="shared" si="34"/>
        <v>321.03333748974029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452.73301620907847</v>
      </c>
      <c r="S21" s="62">
        <f ca="1">AVERAGE(OFFSET($R$3,0,0,'Données projet'!$E$9+1,1))-AVERAGE(OFFSET($H$3,0,0,'Données projet'!$E$9+1,1))</f>
        <v>72.393882557915504</v>
      </c>
      <c r="T21" s="62">
        <f t="shared" si="34"/>
        <v>321.03333748974029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507.08358705328544</v>
      </c>
      <c r="S22" s="62">
        <f ca="1">AVERAGE(OFFSET($R$3,0,0,'Données projet'!$E$9+1,1))-AVERAGE(OFFSET($H$3,0,0,'Données projet'!$E$9+1,1))</f>
        <v>72.393882557915504</v>
      </c>
      <c r="T22" s="62">
        <f t="shared" si="34"/>
        <v>321.03333748974029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577.70000415640698</v>
      </c>
      <c r="S23" s="62">
        <f ca="1">AVERAGE(OFFSET($R$3,0,0,'Données projet'!$E$9+1,1))-AVERAGE(OFFSET($H$3,0,0,'Données projet'!$E$9+1,1))</f>
        <v>72.393882557915504</v>
      </c>
      <c r="T23" s="62">
        <f t="shared" si="34"/>
        <v>321.03333748974029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80.657273231399685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12.748437487937094</v>
      </c>
      <c r="AC23" s="24">
        <f t="shared" si="3"/>
        <v>93.405710719336781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72.393882557915504</v>
      </c>
      <c r="T24" s="62">
        <f t="shared" si="34"/>
        <v>321.03333748974029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79.075633299410896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9.0145065972531153</v>
      </c>
      <c r="AC24" s="24">
        <f t="shared" si="3"/>
        <v>88.090139896664013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72.393882557915504</v>
      </c>
      <c r="T25" s="62">
        <f t="shared" si="34"/>
        <v>321.03333748974029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77.525008361783307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6.374218743968548</v>
      </c>
      <c r="AC25" s="24">
        <f t="shared" si="3"/>
        <v>83.899227105751862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72.393882557915504</v>
      </c>
      <c r="T26" s="62">
        <f t="shared" si="34"/>
        <v>321.03333748974029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76.004790233394772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4.5072532986265585</v>
      </c>
      <c r="AC26" s="24">
        <f t="shared" si="3"/>
        <v>80.512043532021323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72.393882557915504</v>
      </c>
      <c r="T27" s="62">
        <f t="shared" si="34"/>
        <v>321.03333748974029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74.514382655262438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3.1871093719842749</v>
      </c>
      <c r="AC27" s="24">
        <f t="shared" si="3"/>
        <v>77.701492027246715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72.393882557915504</v>
      </c>
      <c r="T28" s="62">
        <f t="shared" si="34"/>
        <v>321.03333748974029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73.053201060678418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2.2536266493132797</v>
      </c>
      <c r="AC28" s="24">
        <f t="shared" si="3"/>
        <v>75.306827709991694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72.393882557915504</v>
      </c>
      <c r="T29" s="62">
        <f t="shared" si="34"/>
        <v>321.03333748974029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71.620672345931425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1.5935546859921377</v>
      </c>
      <c r="AC29" s="24">
        <f t="shared" si="3"/>
        <v>73.214227031923556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72.393882557915504</v>
      </c>
      <c r="T30" s="62">
        <f t="shared" si="34"/>
        <v>321.03333748974029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70.216234645524381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1.1268133246566401</v>
      </c>
      <c r="AC30" s="24">
        <f t="shared" si="3"/>
        <v>71.343047970181019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72.393882557915504</v>
      </c>
      <c r="T31" s="62">
        <f t="shared" si="34"/>
        <v>321.03333748974029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68.839337111799907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0.79677734299606895</v>
      </c>
      <c r="AC31" s="24">
        <f t="shared" si="3"/>
        <v>69.636114454795973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72.393882557915504</v>
      </c>
      <c r="T32" s="62">
        <f t="shared" si="34"/>
        <v>321.03333748974029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67.489439698887196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0.56340666232832004</v>
      </c>
      <c r="AC32" s="24">
        <f t="shared" si="3"/>
        <v>68.052846361215515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72.393882557915504</v>
      </c>
      <c r="T33" s="62">
        <f t="shared" si="34"/>
        <v>321.03333748974029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66.166012950885573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0.39838867149803447</v>
      </c>
      <c r="AC33" s="24">
        <f t="shared" si="3"/>
        <v>66.564401622383613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72.393882557915504</v>
      </c>
      <c r="T34" s="62">
        <f t="shared" si="34"/>
        <v>321.03333748974029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64.868537794201657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0.28170333116416002</v>
      </c>
      <c r="AC34" s="24">
        <f t="shared" si="3"/>
        <v>65.150241125365824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72.393882557915504</v>
      </c>
      <c r="T35" s="62">
        <f t="shared" si="34"/>
        <v>321.03333748974029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63.596505333958611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0.19919433574901724</v>
      </c>
      <c r="AC35" s="24">
        <f t="shared" si="3"/>
        <v>63.795699669707631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72.393882557915504</v>
      </c>
      <c r="T36" s="62">
        <f t="shared" si="34"/>
        <v>321.03333748974029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62.349416654397736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0.14085166558208001</v>
      </c>
      <c r="AC36" s="24">
        <f t="shared" si="3"/>
        <v>62.490268319979819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72.393882557915504</v>
      </c>
      <c r="T37" s="62">
        <f t="shared" si="34"/>
        <v>321.03333748974029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61.126782623194067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9.9597167874508619E-2</v>
      </c>
      <c r="AC37" s="24">
        <f t="shared" si="3"/>
        <v>61.226379791068574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72.393882557915504</v>
      </c>
      <c r="T38" s="62">
        <f t="shared" si="34"/>
        <v>321.03333748974029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59.928123699609174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7.0425832791040005E-2</v>
      </c>
      <c r="AC38" s="24">
        <f t="shared" si="3"/>
        <v>59.998549532400212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72.393882557915504</v>
      </c>
      <c r="T39" s="62">
        <f t="shared" si="34"/>
        <v>321.03333748974029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58.752969746406031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4.9798583937254309E-2</v>
      </c>
      <c r="AC39" s="24">
        <f t="shared" si="3"/>
        <v>58.802768330343284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72.393882557915504</v>
      </c>
      <c r="T40" s="62">
        <f t="shared" si="34"/>
        <v>321.03333748974029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57.600859845452064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3.5212916395520003E-2</v>
      </c>
      <c r="AC40" s="24">
        <f t="shared" si="3"/>
        <v>57.636072761847586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72.393882557915504</v>
      </c>
      <c r="T41" s="62">
        <f t="shared" si="34"/>
        <v>321.03333748974029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56.471342116938153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2.4899291968627155E-2</v>
      </c>
      <c r="AC41" s="24">
        <f t="shared" si="3"/>
        <v>56.496241408906783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72.393882557915504</v>
      </c>
      <c r="T42" s="62">
        <f t="shared" si="34"/>
        <v>321.03333748974029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55.363973542142617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1.7606458197760001E-2</v>
      </c>
      <c r="AC42" s="24">
        <f t="shared" si="3"/>
        <v>55.381580000340378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72.393882557915504</v>
      </c>
      <c r="T43" s="62">
        <f t="shared" si="34"/>
        <v>321.03333748974029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54.278319789670682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1.2449645984313577E-2</v>
      </c>
      <c r="AC43" s="24">
        <f t="shared" si="3"/>
        <v>54.290769435654994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72.393882557915504</v>
      </c>
      <c r="T44" s="62">
        <f t="shared" si="34"/>
        <v>321.03333748974029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53.213955045101315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8.8032290988800006E-3</v>
      </c>
      <c r="AC44" s="24">
        <f t="shared" si="3"/>
        <v>53.222758274200196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72.393882557915504</v>
      </c>
      <c r="T45" s="62">
        <f t="shared" si="34"/>
        <v>321.03333748974029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52.170461843974564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6.2248229921567887E-3</v>
      </c>
      <c r="AC45" s="24">
        <f t="shared" si="3"/>
        <v>52.176686666966724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72.393882557915504</v>
      </c>
      <c r="T46" s="62">
        <f t="shared" si="34"/>
        <v>321.03333748974029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51.147430908053899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4.4016145494400003E-3</v>
      </c>
      <c r="AC46" s="24">
        <f t="shared" si="3"/>
        <v>51.151832522603335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72.393882557915504</v>
      </c>
      <c r="T47" s="62">
        <f t="shared" si="34"/>
        <v>321.03333748974029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50.14446098479938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3.1124114960783943E-3</v>
      </c>
      <c r="AC47" s="24">
        <f t="shared" si="3"/>
        <v>50.147573396295456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72.393882557915504</v>
      </c>
      <c r="T48" s="62">
        <f t="shared" si="34"/>
        <v>321.03333748974029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49.161158689988639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2.2008072747200002E-3</v>
      </c>
      <c r="AC48" s="24">
        <f t="shared" si="3"/>
        <v>49.163359497263357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72.393882557915504</v>
      </c>
      <c r="T49" s="62">
        <f t="shared" si="34"/>
        <v>321.03333748974029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48.197138353423959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1.5562057480391972E-3</v>
      </c>
      <c r="AC49" s="24">
        <f t="shared" si="3"/>
        <v>48.198694559171997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72.393882557915504</v>
      </c>
      <c r="T50" s="62">
        <f t="shared" si="34"/>
        <v>321.03333748974029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47.252021867664965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1.1004036373600001E-3</v>
      </c>
      <c r="AC50" s="24">
        <f t="shared" si="3"/>
        <v>47.253122271302324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72.393882557915504</v>
      </c>
      <c r="T51" s="62">
        <f t="shared" si="34"/>
        <v>321.03333748974029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46.325438539727571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7.7810287401959858E-4</v>
      </c>
      <c r="AC51" s="24">
        <f t="shared" si="3"/>
        <v>46.326216642601594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72.393882557915504</v>
      </c>
      <c r="T52" s="62">
        <f t="shared" si="34"/>
        <v>321.03333748974029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45.417024945691004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5.5020181868000004E-4</v>
      </c>
      <c r="AC52" s="24">
        <f t="shared" si="3"/>
        <v>45.417575147509687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72.393882557915504</v>
      </c>
      <c r="T53" s="62">
        <f t="shared" si="34"/>
        <v>321.03333748974029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44.526424788155907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3.8905143700979929E-4</v>
      </c>
      <c r="AC53" s="24">
        <f t="shared" si="3"/>
        <v>44.526813839592918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72.393882557915504</v>
      </c>
      <c r="T54" s="62">
        <f t="shared" si="34"/>
        <v>321.03333748974029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43.653288756497616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2.7510090934000002E-4</v>
      </c>
      <c r="AC54" s="24">
        <f t="shared" si="3"/>
        <v>43.653563857406958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72.393882557915504</v>
      </c>
      <c r="T55" s="62">
        <f t="shared" si="34"/>
        <v>321.03333748974029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42.797274389859751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1.9452571850489965E-4</v>
      </c>
      <c r="AC55" s="24">
        <f t="shared" si="3"/>
        <v>42.797468915578257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72.393882557915504</v>
      </c>
      <c r="T56" s="62">
        <f t="shared" si="34"/>
        <v>321.03333748974029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41.958045942834445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1.3755045467000001E-4</v>
      </c>
      <c r="AC56" s="24">
        <f t="shared" si="3"/>
        <v>41.958183493289113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72.393882557915504</v>
      </c>
      <c r="T57" s="62">
        <f t="shared" si="34"/>
        <v>321.03333748974029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41.135274253776501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9.7262859252449823E-5</v>
      </c>
      <c r="AC57" s="24">
        <f t="shared" si="3"/>
        <v>41.13537151663575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72.393882557915504</v>
      </c>
      <c r="T58" s="62">
        <f t="shared" si="34"/>
        <v>321.03333748974029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40.3286366156998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6.8775227335000005E-5</v>
      </c>
      <c r="AC58" s="24">
        <f t="shared" si="3"/>
        <v>40.328705390927134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72.393882557915504</v>
      </c>
      <c r="T59" s="62">
        <f t="shared" si="34"/>
        <v>321.03333748974029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39.537816649705405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4.8631429626224911E-5</v>
      </c>
      <c r="AC59" s="24">
        <f t="shared" si="3"/>
        <v>39.537865281135034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72.393882557915504</v>
      </c>
      <c r="T60" s="62">
        <f t="shared" si="34"/>
        <v>321.03333748974029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38.762504180891611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3.4387613667500002E-5</v>
      </c>
      <c r="AC60" s="24">
        <f t="shared" si="3"/>
        <v>38.762538568505278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72.393882557915504</v>
      </c>
      <c r="T61" s="62">
        <f t="shared" si="34"/>
        <v>321.03333748974029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38.002395116697343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2.4315714813112456E-5</v>
      </c>
      <c r="AC61" s="24">
        <f t="shared" si="3"/>
        <v>38.002419432412154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72.393882557915504</v>
      </c>
      <c r="T62" s="62">
        <f t="shared" si="34"/>
        <v>321.03333748974029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37.257191327631176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1.7193806833750001E-5</v>
      </c>
      <c r="AC62" s="24">
        <f t="shared" si="3"/>
        <v>37.25720852143801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72.393882557915504</v>
      </c>
      <c r="T63" s="62">
        <f t="shared" si="34"/>
        <v>321.03333748974029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36.526600530339167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1.2157857406556228E-5</v>
      </c>
      <c r="AC63" s="24">
        <f t="shared" si="3"/>
        <v>36.526612688196572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72.393882557915504</v>
      </c>
      <c r="T64" s="62">
        <f t="shared" si="34"/>
        <v>321.03333748974029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35.81033617296567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8.5969034168750006E-6</v>
      </c>
      <c r="AC64" s="24">
        <f t="shared" si="3"/>
        <v>35.81034476986909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72.393882557915504</v>
      </c>
      <c r="T65" s="62">
        <f t="shared" si="34"/>
        <v>321.03333748974029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35.108117322762148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6.0789287032781139E-6</v>
      </c>
      <c r="AC65" s="24">
        <f t="shared" si="3"/>
        <v>35.108123401690854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72.393882557915504</v>
      </c>
      <c r="T66" s="62">
        <f t="shared" si="34"/>
        <v>321.03333748974029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34.419668555899911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4.2984517084375003E-6</v>
      </c>
      <c r="AC66" s="24">
        <f t="shared" si="3"/>
        <v>34.419672854351617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72.393882557915504</v>
      </c>
      <c r="T67" s="62">
        <f t="shared" si="34"/>
        <v>321.03333748974029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33.744719849443555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3.039464351639057E-6</v>
      </c>
      <c r="AC67" s="24">
        <f t="shared" si="3"/>
        <v>33.744722888907908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72.393882557915504</v>
      </c>
      <c r="T68" s="62">
        <f t="shared" si="34"/>
        <v>321.03333748974029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33.083006475442744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2.1492258542187502E-6</v>
      </c>
      <c r="AC68" s="24">
        <f t="shared" ref="AC68:AC131" si="57">SUM(Z68:AB68)</f>
        <v>33.083008624668601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72.393882557915504</v>
      </c>
      <c r="T69" s="62">
        <f t="shared" ref="T69:T132" si="88">$T$3</f>
        <v>321.03333748974029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32.434268897100786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1.5197321758195285E-6</v>
      </c>
      <c r="AC69" s="24">
        <f t="shared" si="57"/>
        <v>32.434270416832959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72.393882557915504</v>
      </c>
      <c r="T70" s="62">
        <f t="shared" si="88"/>
        <v>321.03333748974029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31.798252666979263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1.0746129271093751E-6</v>
      </c>
      <c r="AC70" s="24">
        <f t="shared" si="57"/>
        <v>31.798253741592191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72.393882557915504</v>
      </c>
      <c r="T71" s="62">
        <f t="shared" si="88"/>
        <v>321.03333748974029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31.174708327198829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7.5986608790976424E-7</v>
      </c>
      <c r="AC71" s="24">
        <f t="shared" si="57"/>
        <v>31.174709087064915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72.393882557915504</v>
      </c>
      <c r="T72" s="62">
        <f t="shared" si="88"/>
        <v>321.03333748974029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30.563391311596995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5.3730646355468754E-7</v>
      </c>
      <c r="AC72" s="24">
        <f t="shared" si="57"/>
        <v>30.563391848903457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72.393882557915504</v>
      </c>
      <c r="T73" s="62">
        <f t="shared" si="88"/>
        <v>321.03333748974029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29.964061849804551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3.7993304395488212E-7</v>
      </c>
      <c r="AC73" s="24">
        <f t="shared" si="57"/>
        <v>29.964062229737596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72.393882557915504</v>
      </c>
      <c r="T74" s="62">
        <f t="shared" si="88"/>
        <v>321.03333748974029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29.37648487320298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2.6865323177734377E-7</v>
      </c>
      <c r="AC74" s="24">
        <f t="shared" si="57"/>
        <v>29.376485141856211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72.393882557915504</v>
      </c>
      <c r="T75" s="62">
        <f t="shared" si="88"/>
        <v>321.03333748974029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28.800429922725996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1.8996652197744106E-7</v>
      </c>
      <c r="AC75" s="24">
        <f t="shared" si="57"/>
        <v>28.800430112692517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72.393882557915504</v>
      </c>
      <c r="T76" s="62">
        <f t="shared" si="88"/>
        <v>321.03333748974029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28.235671058469041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1.3432661588867188E-7</v>
      </c>
      <c r="AC76" s="24">
        <f t="shared" si="57"/>
        <v>28.235671192795657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72.393882557915504</v>
      </c>
      <c r="T77" s="62">
        <f t="shared" si="88"/>
        <v>321.03333748974029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27.681986771071273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9.498326098872053E-8</v>
      </c>
      <c r="AC77" s="24">
        <f t="shared" si="57"/>
        <v>27.681986866054533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72.393882557915504</v>
      </c>
      <c r="T78" s="62">
        <f t="shared" si="88"/>
        <v>321.03333748974029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27.139159894835306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6.7163307944335942E-8</v>
      </c>
      <c r="AC78" s="24">
        <f t="shared" si="57"/>
        <v>27.139159961998615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72.393882557915504</v>
      </c>
      <c r="T79" s="62">
        <f t="shared" si="88"/>
        <v>321.03333748974029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26.606977522550622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4.7491630494360265E-8</v>
      </c>
      <c r="AC79" s="24">
        <f t="shared" si="57"/>
        <v>26.606977570042254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72.393882557915504</v>
      </c>
      <c r="T80" s="62">
        <f t="shared" si="88"/>
        <v>321.03333748974029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26.085230921987247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3.3581653972167971E-8</v>
      </c>
      <c r="AC80" s="24">
        <f t="shared" si="57"/>
        <v>26.0852309555689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72.393882557915504</v>
      </c>
      <c r="T81" s="62">
        <f t="shared" si="88"/>
        <v>321.03333748974029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25.573715454026917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2.3745815247180133E-8</v>
      </c>
      <c r="AC81" s="24">
        <f t="shared" si="57"/>
        <v>25.573715477772733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72.393882557915504</v>
      </c>
      <c r="T82" s="62">
        <f t="shared" si="88"/>
        <v>321.03333748974029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25.072230492399658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1.6790826986083986E-8</v>
      </c>
      <c r="AC82" s="24">
        <f t="shared" si="57"/>
        <v>25.072230509190486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72.393882557915504</v>
      </c>
      <c r="T83" s="62">
        <f t="shared" si="88"/>
        <v>321.03333748974029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24.580579344994288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1.1872907623590066E-8</v>
      </c>
      <c r="AC83" s="24">
        <f t="shared" si="57"/>
        <v>24.580579356867194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72.393882557915504</v>
      </c>
      <c r="T84" s="62">
        <f t="shared" si="88"/>
        <v>321.03333748974029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24.098569176711948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8.3954134930419928E-9</v>
      </c>
      <c r="AC84" s="24">
        <f t="shared" si="57"/>
        <v>24.098569185107362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72.393882557915504</v>
      </c>
      <c r="T85" s="62">
        <f t="shared" si="88"/>
        <v>321.03333748974029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23.62601093383245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5.9364538117950331E-9</v>
      </c>
      <c r="AC85" s="24">
        <f t="shared" si="57"/>
        <v>23.626010939768904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72.393882557915504</v>
      </c>
      <c r="T86" s="62">
        <f t="shared" si="88"/>
        <v>321.03333748974029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23.162719269863754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4.1977067465209964E-9</v>
      </c>
      <c r="AC86" s="24">
        <f t="shared" si="57"/>
        <v>23.162719274061459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72.393882557915504</v>
      </c>
      <c r="T87" s="62">
        <f t="shared" si="88"/>
        <v>321.03333748974029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22.70851247284547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2.9682269058975166E-9</v>
      </c>
      <c r="AC87" s="24">
        <f t="shared" si="57"/>
        <v>22.708512475813698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72.393882557915504</v>
      </c>
      <c r="T88" s="62">
        <f t="shared" si="88"/>
        <v>321.03333748974029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22.263212394077925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2.0988533732604982E-9</v>
      </c>
      <c r="AC88" s="24">
        <f t="shared" si="57"/>
        <v>22.26321239617678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72.393882557915504</v>
      </c>
      <c r="T89" s="62">
        <f t="shared" si="88"/>
        <v>321.03333748974029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21.82664437824878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1.4841134529487583E-9</v>
      </c>
      <c r="AC89" s="24">
        <f t="shared" si="57"/>
        <v>21.826644379732894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72.393882557915504</v>
      </c>
      <c r="T90" s="62">
        <f t="shared" si="88"/>
        <v>321.03333748974029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21.398637194929847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1.0494266866302491E-9</v>
      </c>
      <c r="AC90" s="24">
        <f t="shared" si="57"/>
        <v>21.398637195979273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72.393882557915504</v>
      </c>
      <c r="T91" s="62">
        <f t="shared" si="88"/>
        <v>321.03333748974029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20.979022971417194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7.4205672647437914E-10</v>
      </c>
      <c r="AC91" s="24">
        <f t="shared" si="57"/>
        <v>20.97902297215925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72.393882557915504</v>
      </c>
      <c r="T92" s="62">
        <f t="shared" si="88"/>
        <v>321.03333748974029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20.567637126888222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5.2471334331512455E-10</v>
      </c>
      <c r="AC92" s="24">
        <f t="shared" si="57"/>
        <v>20.567637127412937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72.393882557915504</v>
      </c>
      <c r="T93" s="62">
        <f t="shared" si="88"/>
        <v>321.03333748974029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20.164318307849875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3.7102836323718957E-10</v>
      </c>
      <c r="AC93" s="24">
        <f t="shared" si="57"/>
        <v>20.164318308220903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72.393882557915504</v>
      </c>
      <c r="T94" s="62">
        <f t="shared" si="88"/>
        <v>321.03333748974029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19.768908324852678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2.6235667165756227E-10</v>
      </c>
      <c r="AC94" s="24">
        <f t="shared" si="57"/>
        <v>19.768908325115035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72.393882557915504</v>
      </c>
      <c r="T95" s="62">
        <f t="shared" si="88"/>
        <v>321.03333748974029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19.381252090445781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1.8551418161859479E-10</v>
      </c>
      <c r="AC95" s="24">
        <f t="shared" si="57"/>
        <v>19.381252090631296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72.393882557915504</v>
      </c>
      <c r="T96" s="62">
        <f t="shared" si="88"/>
        <v>321.03333748974029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19.001197558348647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1.3117833582878114E-10</v>
      </c>
      <c r="AC96" s="24">
        <f t="shared" si="57"/>
        <v>19.001197558479824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72.393882557915504</v>
      </c>
      <c r="T97" s="62">
        <f t="shared" si="88"/>
        <v>321.03333748974029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18.628595663815563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9.2757090809297393E-11</v>
      </c>
      <c r="AC97" s="24">
        <f t="shared" si="57"/>
        <v>18.628595663908321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72.393882557915504</v>
      </c>
      <c r="T98" s="62">
        <f t="shared" si="88"/>
        <v>321.03333748974029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18.263300265169558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6.5589167914390569E-11</v>
      </c>
      <c r="AC98" s="24">
        <f t="shared" si="57"/>
        <v>18.263300265235149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72.393882557915504</v>
      </c>
      <c r="T99" s="62">
        <f t="shared" si="88"/>
        <v>321.03333748974029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17.90516808648281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4.6378545404648696E-11</v>
      </c>
      <c r="AC99" s="24">
        <f t="shared" si="57"/>
        <v>17.905168086529187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72.393882557915504</v>
      </c>
      <c r="T100" s="62">
        <f t="shared" si="88"/>
        <v>321.03333748974029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17.554058661381049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3.2794583957195284E-11</v>
      </c>
      <c r="AC100" s="24">
        <f t="shared" si="57"/>
        <v>17.554058661413844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72.393882557915504</v>
      </c>
      <c r="T101" s="62">
        <f t="shared" si="88"/>
        <v>321.03333748974029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17.20983427794993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2.3189272702324348E-11</v>
      </c>
      <c r="AC101" s="24">
        <f t="shared" si="57"/>
        <v>17.209834277973119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72.393882557915504</v>
      </c>
      <c r="T102" s="62">
        <f t="shared" si="88"/>
        <v>321.03333748974029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16.872359924721753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1.6397291978597642E-11</v>
      </c>
      <c r="AC102" s="24">
        <f t="shared" si="57"/>
        <v>16.872359924738149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72.393882557915504</v>
      </c>
      <c r="T103" s="62">
        <f t="shared" si="88"/>
        <v>321.03333748974029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16.541503237721351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1.1594636351162174E-11</v>
      </c>
      <c r="AC103" s="24">
        <f t="shared" si="57"/>
        <v>16.541503237732947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72.393882557915504</v>
      </c>
      <c r="T104" s="62">
        <f t="shared" si="88"/>
        <v>321.03333748974029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16.217134448550372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8.1986459892988211E-12</v>
      </c>
      <c r="AC104" s="24">
        <f t="shared" si="57"/>
        <v>16.217134448558571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72.393882557915504</v>
      </c>
      <c r="T105" s="62">
        <f t="shared" si="88"/>
        <v>321.03333748974029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15.89912633348961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5.797318175581087E-12</v>
      </c>
      <c r="AC105" s="24">
        <f t="shared" si="57"/>
        <v>15.899126333495408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72.393882557915504</v>
      </c>
      <c r="T106" s="62">
        <f t="shared" si="88"/>
        <v>321.03333748974029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15.587354163599393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4.0993229946494105E-12</v>
      </c>
      <c r="AC106" s="24">
        <f t="shared" si="57"/>
        <v>15.587354163603493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72.393882557915504</v>
      </c>
      <c r="T107" s="62">
        <f t="shared" si="88"/>
        <v>321.03333748974029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15.281695655798476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2.8986590877905435E-12</v>
      </c>
      <c r="AC107" s="24">
        <f t="shared" si="57"/>
        <v>15.281695655801375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72.393882557915504</v>
      </c>
      <c r="T108" s="62">
        <f t="shared" si="88"/>
        <v>321.03333748974029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14.982030924902254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2.0496614973247053E-12</v>
      </c>
      <c r="AC108" s="24">
        <f t="shared" si="57"/>
        <v>14.982030924904304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72.393882557915504</v>
      </c>
      <c r="T109" s="62">
        <f t="shared" si="88"/>
        <v>321.03333748974029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14.688242436601469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1.4493295438952718E-12</v>
      </c>
      <c r="AC109" s="24">
        <f t="shared" si="57"/>
        <v>14.688242436602918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72.393882557915504</v>
      </c>
      <c r="T110" s="62">
        <f t="shared" si="88"/>
        <v>321.03333748974029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14.400214961362979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1.0248307486623526E-12</v>
      </c>
      <c r="AC110" s="24">
        <f t="shared" si="57"/>
        <v>14.400214961364004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72.393882557915504</v>
      </c>
      <c r="T111" s="62">
        <f t="shared" si="88"/>
        <v>321.03333748974029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14.117835529234501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7.2466477194763588E-13</v>
      </c>
      <c r="AC111" s="24">
        <f t="shared" si="57"/>
        <v>14.117835529235226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72.393882557915504</v>
      </c>
      <c r="T112" s="62">
        <f t="shared" si="88"/>
        <v>321.03333748974029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13.840993385535617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5.1241537433117632E-13</v>
      </c>
      <c r="AC112" s="24">
        <f t="shared" si="57"/>
        <v>13.840993385536128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72.393882557915504</v>
      </c>
      <c r="T113" s="62">
        <f t="shared" si="88"/>
        <v>321.03333748974029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13.569579947417633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3.6233238597381794E-13</v>
      </c>
      <c r="AC113" s="24">
        <f t="shared" si="57"/>
        <v>13.569579947417996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72.393882557915504</v>
      </c>
      <c r="T114" s="62">
        <f t="shared" si="88"/>
        <v>321.03333748974029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13.303488761275293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2.5620768716558816E-13</v>
      </c>
      <c r="AC114" s="24">
        <f t="shared" si="57"/>
        <v>13.303488761275549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72.393882557915504</v>
      </c>
      <c r="T115" s="62">
        <f t="shared" si="88"/>
        <v>321.03333748974029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13.042615460993606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1.8116619298690897E-13</v>
      </c>
      <c r="AC115" s="24">
        <f t="shared" si="57"/>
        <v>13.042615460993787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72.393882557915504</v>
      </c>
      <c r="T116" s="62">
        <f t="shared" si="88"/>
        <v>321.03333748974029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12.786857727013441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1.2810384358279408E-13</v>
      </c>
      <c r="AC116" s="24">
        <f t="shared" si="57"/>
        <v>12.786857727013569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72.393882557915504</v>
      </c>
      <c r="T117" s="62">
        <f t="shared" si="88"/>
        <v>321.03333748974029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12.536115246199813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9.0583096493454485E-14</v>
      </c>
      <c r="AC117" s="24">
        <f t="shared" si="57"/>
        <v>12.536115246199904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72.393882557915504</v>
      </c>
      <c r="T118" s="62">
        <f t="shared" si="88"/>
        <v>321.03333748974029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12.290289672497128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6.405192179139704E-14</v>
      </c>
      <c r="AC118" s="24">
        <f t="shared" si="57"/>
        <v>12.290289672497192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72.393882557915504</v>
      </c>
      <c r="T119" s="62">
        <f t="shared" si="88"/>
        <v>321.03333748974029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12.049284588355958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4.5291548246727243E-14</v>
      </c>
      <c r="AC119" s="24">
        <f t="shared" si="57"/>
        <v>12.049284588356002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72.393882557915504</v>
      </c>
      <c r="T120" s="62">
        <f t="shared" si="88"/>
        <v>321.03333748974029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11.813005466916209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3.202596089569852E-14</v>
      </c>
      <c r="AC120" s="24">
        <f t="shared" si="57"/>
        <v>11.813005466916241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72.393882557915504</v>
      </c>
      <c r="T121" s="62">
        <f t="shared" si="88"/>
        <v>321.03333748974029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11.581359634931861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2.2645774123363621E-14</v>
      </c>
      <c r="AC121" s="24">
        <f t="shared" si="57"/>
        <v>11.581359634931884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72.393882557915504</v>
      </c>
      <c r="T122" s="62">
        <f t="shared" si="88"/>
        <v>321.03333748974029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11.354256236422719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1.601298044784926E-14</v>
      </c>
      <c r="AC122" s="24">
        <f t="shared" si="57"/>
        <v>11.354256236422735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72.393882557915504</v>
      </c>
      <c r="T123" s="62">
        <f t="shared" si="88"/>
        <v>321.03333748974029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11.131606197038947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1.1322887061681811E-14</v>
      </c>
      <c r="AC123" s="24">
        <f t="shared" si="57"/>
        <v>11.131606197038957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72.393882557915504</v>
      </c>
      <c r="T124" s="62">
        <f t="shared" si="88"/>
        <v>321.03333748974029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10.913322189124376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8.00649022392463E-15</v>
      </c>
      <c r="AC124" s="24">
        <f t="shared" si="57"/>
        <v>10.913322189124385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72.393882557915504</v>
      </c>
      <c r="T125" s="62">
        <f t="shared" si="88"/>
        <v>321.03333748974029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10.699318597464909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5.6614435308409053E-15</v>
      </c>
      <c r="AC125" s="24">
        <f t="shared" si="57"/>
        <v>10.699318597464915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72.393882557915504</v>
      </c>
      <c r="T126" s="62">
        <f t="shared" si="88"/>
        <v>321.03333748974029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10.489511485708585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4.003245111962315E-15</v>
      </c>
      <c r="AC126" s="24">
        <f t="shared" si="57"/>
        <v>10.489511485708588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72.393882557915504</v>
      </c>
      <c r="T127" s="62">
        <f t="shared" si="88"/>
        <v>321.03333748974029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10.283818563444099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2.8307217654204527E-15</v>
      </c>
      <c r="AC127" s="24">
        <f t="shared" si="57"/>
        <v>10.283818563444102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72.393882557915504</v>
      </c>
      <c r="T128" s="62">
        <f t="shared" si="88"/>
        <v>321.03333748974029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10.082159153924925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2.0016225559811575E-15</v>
      </c>
      <c r="AC128" s="24">
        <f t="shared" si="57"/>
        <v>10.082159153924927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72.393882557915504</v>
      </c>
      <c r="T129" s="62">
        <f t="shared" si="88"/>
        <v>321.03333748974029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9.8844541624263282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1.4153608827102263E-15</v>
      </c>
      <c r="AC129" s="24">
        <f t="shared" si="57"/>
        <v>9.88445416242633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72.393882557915504</v>
      </c>
      <c r="T130" s="62">
        <f t="shared" si="88"/>
        <v>321.03333748974029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9.6906260452228796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1.0008112779905787E-15</v>
      </c>
      <c r="AC130" s="24">
        <f t="shared" si="57"/>
        <v>9.6906260452228814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72.393882557915504</v>
      </c>
      <c r="T131" s="62">
        <f t="shared" si="88"/>
        <v>321.03333748974029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9.5005987791743127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7.0768044135511316E-16</v>
      </c>
      <c r="AC131" s="24">
        <f t="shared" si="57"/>
        <v>9.5005987791743127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72.393882557915504</v>
      </c>
      <c r="T132" s="62">
        <f t="shared" si="88"/>
        <v>321.03333748974029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9.3142978319077709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5.0040563899528937E-16</v>
      </c>
      <c r="AC132" s="24">
        <f t="shared" ref="AC132:AC153" si="111">SUM(Z132:AB132)</f>
        <v>9.3142978319077709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72.393882557915504</v>
      </c>
      <c r="T133" s="62">
        <f t="shared" ref="T133:T196" si="142">$T$3</f>
        <v>321.03333748974029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9.1316501325847685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3.5384022067755658E-16</v>
      </c>
      <c r="AC133" s="24">
        <f t="shared" si="111"/>
        <v>9.1316501325847685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72.393882557915504</v>
      </c>
      <c r="T134" s="62">
        <f t="shared" si="142"/>
        <v>321.03333748974029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8.9525840432413943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2.5020281949764469E-16</v>
      </c>
      <c r="AC134" s="24">
        <f t="shared" si="111"/>
        <v>8.9525840432413943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72.393882557915504</v>
      </c>
      <c r="T135" s="62">
        <f t="shared" si="142"/>
        <v>321.03333748974029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8.7770293306905138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1.7692011033877829E-16</v>
      </c>
      <c r="AC135" s="24">
        <f t="shared" si="111"/>
        <v>8.7770293306905138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72.393882557915504</v>
      </c>
      <c r="T136" s="62">
        <f t="shared" si="142"/>
        <v>321.03333748974029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8.6049171389749546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1.2510140974882234E-16</v>
      </c>
      <c r="AC136" s="24">
        <f t="shared" si="111"/>
        <v>8.6049171389749546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72.393882557915504</v>
      </c>
      <c r="T137" s="62">
        <f t="shared" si="142"/>
        <v>321.03333748974029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8.4361799623608658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8.8460055169389146E-17</v>
      </c>
      <c r="AC137" s="24">
        <f t="shared" si="111"/>
        <v>8.4361799623608658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72.393882557915504</v>
      </c>
      <c r="T138" s="62">
        <f t="shared" si="142"/>
        <v>321.03333748974029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8.2707516188606647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6.2550704874411172E-17</v>
      </c>
      <c r="AC138" s="24">
        <f t="shared" si="111"/>
        <v>8.2707516188606647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72.393882557915504</v>
      </c>
      <c r="T139" s="62">
        <f t="shared" si="142"/>
        <v>321.03333748974029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8.1085672242751752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4.4230027584694573E-17</v>
      </c>
      <c r="AC139" s="24">
        <f t="shared" si="111"/>
        <v>8.1085672242751752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72.393882557915504</v>
      </c>
      <c r="T140" s="62">
        <f t="shared" si="142"/>
        <v>321.03333748974029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7.9495631667447944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3.1275352437205586E-17</v>
      </c>
      <c r="AC140" s="24">
        <f t="shared" si="111"/>
        <v>7.9495631667447944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72.393882557915504</v>
      </c>
      <c r="T141" s="62">
        <f t="shared" si="142"/>
        <v>321.03333748974029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7.7936770817996859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2.2115013792347286E-17</v>
      </c>
      <c r="AC141" s="24">
        <f t="shared" si="111"/>
        <v>7.7936770817996859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72.393882557915504</v>
      </c>
      <c r="T142" s="62">
        <f t="shared" si="142"/>
        <v>321.03333748974029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7.6408478278992273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1.5637676218602793E-17</v>
      </c>
      <c r="AC142" s="24">
        <f t="shared" si="111"/>
        <v>7.6408478278992273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72.393882557915504</v>
      </c>
      <c r="T143" s="62">
        <f t="shared" si="142"/>
        <v>321.03333748974029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7.4910154624511165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1.1057506896173643E-17</v>
      </c>
      <c r="AC143" s="24">
        <f t="shared" si="111"/>
        <v>7.4910154624511165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72.393882557915504</v>
      </c>
      <c r="T144" s="62">
        <f t="shared" si="142"/>
        <v>321.03333748974029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7.3441212183007245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7.8188381093013964E-18</v>
      </c>
      <c r="AC144" s="24">
        <f t="shared" si="111"/>
        <v>7.3441212183007245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72.393882557915504</v>
      </c>
      <c r="T145" s="62">
        <f t="shared" si="142"/>
        <v>321.03333748974029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7.2001074806814795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5.5287534480868216E-18</v>
      </c>
      <c r="AC145" s="24">
        <f t="shared" si="111"/>
        <v>7.2001074806814795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72.393882557915504</v>
      </c>
      <c r="T146" s="62">
        <f t="shared" si="142"/>
        <v>321.03333748974029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7.0589177646172416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3.9094190546506982E-18</v>
      </c>
      <c r="AC146" s="24">
        <f t="shared" si="111"/>
        <v>7.0589177646172416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72.393882557915504</v>
      </c>
      <c r="T147" s="62">
        <f t="shared" si="142"/>
        <v>321.03333748974029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6.9204966927677996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2.7643767240434108E-18</v>
      </c>
      <c r="AC147" s="24">
        <f t="shared" si="111"/>
        <v>6.9204966927677996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72.393882557915504</v>
      </c>
      <c r="T148" s="62">
        <f t="shared" si="142"/>
        <v>321.03333748974029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6.7847899737088078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1.9547095273253491E-18</v>
      </c>
      <c r="AC148" s="24">
        <f t="shared" si="111"/>
        <v>6.7847899737088078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72.393882557915504</v>
      </c>
      <c r="T149" s="62">
        <f t="shared" si="142"/>
        <v>321.03333748974029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6.6517443806376377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1.3821883620217054E-18</v>
      </c>
      <c r="AC149" s="24">
        <f t="shared" si="111"/>
        <v>6.6517443806376377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72.393882557915504</v>
      </c>
      <c r="T150" s="62">
        <f t="shared" si="142"/>
        <v>321.03333748974029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6.5213077304967939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9.7735476366267456E-19</v>
      </c>
      <c r="AC150" s="24">
        <f t="shared" si="111"/>
        <v>6.5213077304967939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72.393882557915504</v>
      </c>
      <c r="T151" s="62">
        <f t="shared" si="142"/>
        <v>321.03333748974029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6.3934288635067116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6.910941810108527E-19</v>
      </c>
      <c r="AC151" s="24">
        <f t="shared" si="111"/>
        <v>6.3934288635067116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72.393882557915504</v>
      </c>
      <c r="T152" s="62">
        <f t="shared" si="142"/>
        <v>321.03333748974029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6.2680576230998977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4.8867738183133728E-19</v>
      </c>
      <c r="AC152" s="24">
        <f t="shared" si="111"/>
        <v>6.2680576230998977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72.393882557915504</v>
      </c>
      <c r="T153" s="62">
        <f t="shared" si="142"/>
        <v>321.03333748974029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6.145144836248555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3.4554709050542635E-19</v>
      </c>
      <c r="AC153" s="24">
        <f t="shared" si="111"/>
        <v>6.145144836248555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72.393882557915504</v>
      </c>
      <c r="T154" s="62">
        <f t="shared" si="142"/>
        <v>321.03333748974029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6.02464229417797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2.4433869091566864E-19</v>
      </c>
      <c r="AC154" s="24">
        <f t="shared" ref="AC154:AC203" si="163">SUM(Z154:AB154)</f>
        <v>6.02464229417797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72.393882557915504</v>
      </c>
      <c r="T155" s="62">
        <f t="shared" si="142"/>
        <v>321.03333748974029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5.9065027334580957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1.7277354525271317E-19</v>
      </c>
      <c r="AC155" s="24">
        <f t="shared" si="163"/>
        <v>5.9065027334580957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72.393882557915504</v>
      </c>
      <c r="T156" s="62">
        <f t="shared" si="142"/>
        <v>321.03333748974029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5.7906798174659215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1.2216934545783432E-19</v>
      </c>
      <c r="AC156" s="24">
        <f t="shared" si="163"/>
        <v>5.7906798174659215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72.393882557915504</v>
      </c>
      <c r="T157" s="62">
        <f t="shared" si="142"/>
        <v>321.03333748974029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5.6771281182113507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8.6386772626356587E-20</v>
      </c>
      <c r="AC157" s="24">
        <f t="shared" si="163"/>
        <v>5.6771281182113507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72.393882557915504</v>
      </c>
      <c r="T158" s="62">
        <f t="shared" si="142"/>
        <v>321.03333748974029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5.5658030985194644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6.108467272891716E-20</v>
      </c>
      <c r="AC158" s="24">
        <f t="shared" si="163"/>
        <v>5.5658030985194644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72.393882557915504</v>
      </c>
      <c r="T159" s="62">
        <f t="shared" si="142"/>
        <v>321.03333748974029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5.456661094562179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4.3193386313178294E-20</v>
      </c>
      <c r="AC159" s="24">
        <f t="shared" si="163"/>
        <v>5.456661094562179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72.393882557915504</v>
      </c>
      <c r="T160" s="62">
        <f t="shared" si="142"/>
        <v>321.03333748974029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5.3496592987324467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3.054233636445858E-20</v>
      </c>
      <c r="AC160" s="24">
        <f t="shared" si="163"/>
        <v>5.3496592987324467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72.393882557915504</v>
      </c>
      <c r="T161" s="62">
        <f t="shared" si="142"/>
        <v>321.03333748974029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5.2447557428542844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2.1596693156589147E-20</v>
      </c>
      <c r="AC161" s="24">
        <f t="shared" si="163"/>
        <v>5.2447557428542844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72.393882557915504</v>
      </c>
      <c r="T162" s="62">
        <f t="shared" si="142"/>
        <v>321.03333748974029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5.1419092817220413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1.527116818222929E-20</v>
      </c>
      <c r="AC162" s="24">
        <f t="shared" si="163"/>
        <v>5.1419092817220413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72.393882557915504</v>
      </c>
      <c r="T163" s="62">
        <f t="shared" si="142"/>
        <v>321.03333748974029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5.0410795769624546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1.0798346578294573E-20</v>
      </c>
      <c r="AC163" s="24">
        <f t="shared" si="163"/>
        <v>5.0410795769624546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72.393882557915504</v>
      </c>
      <c r="T164" s="62">
        <f t="shared" si="142"/>
        <v>321.03333748974029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4.9422270812131561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7.635584091114645E-21</v>
      </c>
      <c r="AC164" s="24">
        <f t="shared" si="163"/>
        <v>4.9422270812131561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72.393882557915504</v>
      </c>
      <c r="T165" s="62">
        <f t="shared" si="142"/>
        <v>321.03333748974029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4.8453130226114327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5.3991732891472867E-21</v>
      </c>
      <c r="AC165" s="24">
        <f t="shared" si="163"/>
        <v>4.8453130226114327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72.393882557915504</v>
      </c>
      <c r="T166" s="62">
        <f t="shared" si="142"/>
        <v>321.03333748974029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4.7502993895871501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3.8177920455573225E-21</v>
      </c>
      <c r="AC166" s="24">
        <f t="shared" si="163"/>
        <v>4.7502993895871501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72.393882557915504</v>
      </c>
      <c r="T167" s="62">
        <f t="shared" si="142"/>
        <v>321.03333748974029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4.6571489159538793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2.6995866445736434E-21</v>
      </c>
      <c r="AC167" s="24">
        <f t="shared" si="163"/>
        <v>4.6571489159538793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72.393882557915504</v>
      </c>
      <c r="T168" s="62">
        <f t="shared" si="142"/>
        <v>321.03333748974029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4.5658250662923781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1.9088960227786612E-21</v>
      </c>
      <c r="AC168" s="24">
        <f t="shared" si="163"/>
        <v>4.5658250662923781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72.393882557915504</v>
      </c>
      <c r="T169" s="62">
        <f t="shared" si="142"/>
        <v>321.03333748974029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4.476292021620691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1.3497933222868217E-21</v>
      </c>
      <c r="AC169" s="24">
        <f t="shared" si="163"/>
        <v>4.476292021620691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72.393882557915504</v>
      </c>
      <c r="T170" s="62">
        <f t="shared" si="142"/>
        <v>321.03333748974029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4.3885146653452507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9.5444801138933062E-22</v>
      </c>
      <c r="AC170" s="24">
        <f t="shared" si="163"/>
        <v>4.3885146653452507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72.393882557915504</v>
      </c>
      <c r="T171" s="62">
        <f t="shared" si="142"/>
        <v>321.03333748974029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4.3024585694874711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6.7489666114341084E-22</v>
      </c>
      <c r="AC171" s="24">
        <f t="shared" si="163"/>
        <v>4.3024585694874711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72.393882557915504</v>
      </c>
      <c r="T172" s="62">
        <f t="shared" si="142"/>
        <v>321.03333748974029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4.2180899811804267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4.7722400569466531E-22</v>
      </c>
      <c r="AC172" s="24">
        <f t="shared" si="163"/>
        <v>4.2180899811804267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72.393882557915504</v>
      </c>
      <c r="T173" s="62">
        <f t="shared" si="142"/>
        <v>321.03333748974029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4.1353758094303261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3.3744833057170542E-22</v>
      </c>
      <c r="AC173" s="24">
        <f t="shared" si="163"/>
        <v>4.1353758094303261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72.393882557915504</v>
      </c>
      <c r="T174" s="62">
        <f t="shared" si="142"/>
        <v>321.03333748974029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4.0542836121375814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2.3861200284733266E-22</v>
      </c>
      <c r="AC174" s="24">
        <f t="shared" si="163"/>
        <v>4.0542836121375814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72.393882557915504</v>
      </c>
      <c r="T175" s="62">
        <f t="shared" si="142"/>
        <v>321.03333748974029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3.9747815833723914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1.6872416528585271E-22</v>
      </c>
      <c r="AC175" s="24">
        <f t="shared" si="163"/>
        <v>3.9747815833723914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72.393882557915504</v>
      </c>
      <c r="T176" s="62">
        <f t="shared" si="142"/>
        <v>321.03333748974029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3.8968385408998372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1.1930600142366633E-22</v>
      </c>
      <c r="AC176" s="24">
        <f t="shared" si="163"/>
        <v>3.8968385408998372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72.393882557915504</v>
      </c>
      <c r="T177" s="62">
        <f t="shared" si="142"/>
        <v>321.03333748974029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3.8204239139496083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8.4362082642926355E-23</v>
      </c>
      <c r="AC177" s="24">
        <f t="shared" si="163"/>
        <v>3.8204239139496083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72.393882557915504</v>
      </c>
      <c r="T178" s="62">
        <f t="shared" si="142"/>
        <v>321.03333748974029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3.7455077312255529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5.9653000711833164E-23</v>
      </c>
      <c r="AC178" s="24">
        <f t="shared" si="163"/>
        <v>3.7455077312255529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72.393882557915504</v>
      </c>
      <c r="T179" s="62">
        <f t="shared" si="142"/>
        <v>321.03333748974029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3.6720606091503569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4.2181041321463177E-23</v>
      </c>
      <c r="AC179" s="24">
        <f t="shared" si="163"/>
        <v>3.6720606091503569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72.393882557915504</v>
      </c>
      <c r="T180" s="62">
        <f t="shared" si="142"/>
        <v>321.03333748974029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3.6000537403407344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2.9826500355916582E-23</v>
      </c>
      <c r="AC180" s="24">
        <f t="shared" si="163"/>
        <v>3.6000537403407344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72.393882557915504</v>
      </c>
      <c r="T181" s="62">
        <f t="shared" si="142"/>
        <v>321.03333748974029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3.5294588823086155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2.1090520660731589E-23</v>
      </c>
      <c r="AC181" s="24">
        <f t="shared" si="163"/>
        <v>3.5294588823086155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72.393882557915504</v>
      </c>
      <c r="T182" s="62">
        <f t="shared" si="142"/>
        <v>321.03333748974029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3.4602483463838944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1.4913250177958291E-23</v>
      </c>
      <c r="AC182" s="24">
        <f t="shared" si="163"/>
        <v>3.4602483463838944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72.393882557915504</v>
      </c>
      <c r="T183" s="62">
        <f t="shared" si="142"/>
        <v>321.03333748974029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3.3923949868543986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1.0545260330365794E-23</v>
      </c>
      <c r="AC183" s="24">
        <f t="shared" si="163"/>
        <v>3.3923949868543986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72.393882557915504</v>
      </c>
      <c r="T184" s="62">
        <f t="shared" si="142"/>
        <v>321.03333748974029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3.3258721903188135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7.4566250889791455E-24</v>
      </c>
      <c r="AC184" s="24">
        <f t="shared" si="163"/>
        <v>3.3258721903188135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72.393882557915504</v>
      </c>
      <c r="T185" s="62">
        <f t="shared" si="142"/>
        <v>321.03333748974029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3.2606538652483921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5.2726301651828972E-24</v>
      </c>
      <c r="AC185" s="24">
        <f t="shared" si="163"/>
        <v>3.2606538652483921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72.393882557915504</v>
      </c>
      <c r="T186" s="62">
        <f t="shared" si="142"/>
        <v>321.03333748974029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3.1967144317533509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3.7283125444895727E-24</v>
      </c>
      <c r="AC186" s="24">
        <f t="shared" si="163"/>
        <v>3.1967144317533509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72.393882557915504</v>
      </c>
      <c r="T187" s="62">
        <f t="shared" si="142"/>
        <v>321.03333748974029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3.1340288115499439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2.6363150825914486E-24</v>
      </c>
      <c r="AC187" s="24">
        <f t="shared" si="163"/>
        <v>3.1340288115499439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72.393882557915504</v>
      </c>
      <c r="T188" s="62">
        <f t="shared" si="142"/>
        <v>321.03333748974029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3.0725724181242731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1.8641562722447864E-24</v>
      </c>
      <c r="AC188" s="24">
        <f t="shared" si="163"/>
        <v>3.0725724181242731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72.393882557915504</v>
      </c>
      <c r="T189" s="62">
        <f t="shared" si="142"/>
        <v>321.03333748974029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3.0123211470889806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1.3181575412957243E-24</v>
      </c>
      <c r="AC189" s="24">
        <f t="shared" si="163"/>
        <v>3.0123211470889806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72.393882557915504</v>
      </c>
      <c r="T190" s="62">
        <f t="shared" si="142"/>
        <v>321.03333748974029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2.9532513667290439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9.3207813612239318E-25</v>
      </c>
      <c r="AC190" s="24">
        <f t="shared" si="163"/>
        <v>2.9532513667290439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72.393882557915504</v>
      </c>
      <c r="T191" s="62">
        <f t="shared" si="142"/>
        <v>321.03333748974029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2.8953399087329568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6.5907877064786215E-25</v>
      </c>
      <c r="AC191" s="24">
        <f t="shared" si="163"/>
        <v>2.8953399087329568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72.393882557915504</v>
      </c>
      <c r="T192" s="62">
        <f t="shared" si="142"/>
        <v>321.03333748974029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2.8385640591056713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4.6603906806119659E-25</v>
      </c>
      <c r="AC192" s="24">
        <f t="shared" si="163"/>
        <v>2.8385640591056713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72.393882557915504</v>
      </c>
      <c r="T193" s="62">
        <f t="shared" si="142"/>
        <v>321.03333748974029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2.7829015492597282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3.2953938532393107E-25</v>
      </c>
      <c r="AC193" s="24">
        <f t="shared" si="163"/>
        <v>2.7829015492597282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72.393882557915504</v>
      </c>
      <c r="T194" s="62">
        <f t="shared" si="142"/>
        <v>321.03333748974029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2.7283305472810855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2.330195340305983E-25</v>
      </c>
      <c r="AC194" s="24">
        <f t="shared" si="163"/>
        <v>2.7283305472810855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72.393882557915504</v>
      </c>
      <c r="T195" s="62">
        <f t="shared" si="142"/>
        <v>321.03333748974029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2.6748296493662194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1.6476969266196554E-25</v>
      </c>
      <c r="AC195" s="24">
        <f t="shared" si="163"/>
        <v>2.6748296493662194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72.393882557915504</v>
      </c>
      <c r="T196" s="62">
        <f t="shared" si="142"/>
        <v>321.03333748974029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2.6223778714271382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1.1650976701529915E-25</v>
      </c>
      <c r="AC196" s="24">
        <f t="shared" si="163"/>
        <v>2.6223778714271382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72.393882557915504</v>
      </c>
      <c r="T197" s="62">
        <f t="shared" ref="T197:T203" si="204">$T$3</f>
        <v>321.03333748974029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2.5709546408610167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8.2384846330982769E-26</v>
      </c>
      <c r="AC197" s="24">
        <f t="shared" si="163"/>
        <v>2.5709546408610167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72.393882557915504</v>
      </c>
      <c r="T198" s="62">
        <f t="shared" si="204"/>
        <v>321.03333748974029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2.5205397884812233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5.8254883507649574E-26</v>
      </c>
      <c r="AC198" s="24">
        <f t="shared" si="163"/>
        <v>2.5205397884812233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72.393882557915504</v>
      </c>
      <c r="T199" s="62">
        <f t="shared" si="204"/>
        <v>321.03333748974029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2.4711135406065741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4.1192423165491384E-26</v>
      </c>
      <c r="AC199" s="24">
        <f t="shared" si="163"/>
        <v>2.4711135406065741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72.393882557915504</v>
      </c>
      <c r="T200" s="62">
        <f t="shared" si="204"/>
        <v>321.03333748974029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2.4226565113057124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2.9127441753824787E-26</v>
      </c>
      <c r="AC200" s="24">
        <f t="shared" si="163"/>
        <v>2.4226565113057124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72.393882557915504</v>
      </c>
      <c r="T201" s="62">
        <f t="shared" si="204"/>
        <v>321.03333748974029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2.3751496947935711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2.0596211582745692E-26</v>
      </c>
      <c r="AC201" s="24">
        <f t="shared" si="163"/>
        <v>2.3751496947935711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72.393882557915504</v>
      </c>
      <c r="T202" s="62">
        <f t="shared" si="204"/>
        <v>321.03333748974029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2.3285744579769361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1.4563720876912394E-26</v>
      </c>
      <c r="AC202" s="24">
        <f t="shared" si="163"/>
        <v>2.3285744579769361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72.393882557915504</v>
      </c>
      <c r="T203" s="62">
        <f t="shared" si="204"/>
        <v>321.03333748974029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2.2829125331461859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1.0298105791372846E-26</v>
      </c>
      <c r="AC203" s="24">
        <f t="shared" si="163"/>
        <v>2.2829125331461859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G12" sqref="G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0.8</v>
      </c>
      <c r="C6" s="156">
        <f ca="1">IF(OR('Données projet'!B9="",'Données projet'!C9="",'Données projet'!C9=0%),0,Calculateur!S3)</f>
        <v>72.393882557915504</v>
      </c>
      <c r="D6" s="156">
        <f>IF(OR('Données projet'!B9="",'Données projet'!C9="",'Données projet'!C9=0%),0,Calculateur!T3)</f>
        <v>321.03333748974029</v>
      </c>
      <c r="E6" s="156">
        <f ca="1">MIN(C6,D6)</f>
        <v>72.393882557915504</v>
      </c>
      <c r="F6" s="156">
        <f ca="1">E6*B6</f>
        <v>57.915106046332404</v>
      </c>
      <c r="G6" s="156">
        <f ca="1">F6*(100%-'Données projet'!$C$24)*(100%-'Données projet'!$C$25)*(100%-'Données projet'!$C$26)*(100%-'Données projet'!$C$27)</f>
        <v>35.444044900355436</v>
      </c>
      <c r="H6" s="157">
        <f>IF(OR('Données projet'!B9="",'Données projet'!C9="",'Données projet'!C9=0%),0,AVERAGE(Calculateur!$AC$3:$AC$33)*B6)</f>
        <v>21.876802024039019</v>
      </c>
      <c r="I6" s="158">
        <f>H6*(100%-'Données projet'!$C$24)*(100%-'Données projet'!$C$25)*(100%-'Données projet'!$C$26)*(100%-'Données projet'!$C$27)</f>
        <v>13.388602838711881</v>
      </c>
      <c r="J6" s="159">
        <f>IF(OR('Données projet'!B9="",'Données projet'!C9="",'Données projet'!C9=0%),0,SUM(Calculateur!$V$3:$V$33)*VLOOKUP('Données projet'!$B$9,Paramètres!$A$1:$I$89,9,0)*B6)</f>
        <v>194.46400000000003</v>
      </c>
      <c r="K6" s="160">
        <f>J6*(100%-'Données projet'!$C$24)*(100%-'Données projet'!$C$25)*(100%-'Données projet'!$C$26)*(100%-'Données projet'!$C$27)</f>
        <v>119.01196800000002</v>
      </c>
      <c r="L6" s="161">
        <f ca="1">G6+I6+K6</f>
        <v>167.84461573906734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57.915106046332404</v>
      </c>
      <c r="G16" s="175">
        <f t="shared" ca="1" si="3"/>
        <v>35.444044900355436</v>
      </c>
      <c r="H16" s="176">
        <f t="shared" si="3"/>
        <v>21.876802024039019</v>
      </c>
      <c r="I16" s="176">
        <f t="shared" si="3"/>
        <v>13.388602838711881</v>
      </c>
      <c r="J16" s="177">
        <f t="shared" si="3"/>
        <v>194.46400000000003</v>
      </c>
      <c r="K16" s="177">
        <f t="shared" si="3"/>
        <v>119.01196800000002</v>
      </c>
      <c r="L16" s="178">
        <f t="shared" ca="1" si="3"/>
        <v>167.84461573906734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2023-07-24T09:24:28Z</dcterms:modified>
</cp:coreProperties>
</file>