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MONTSOUE (40) GAUZIEDE\Dossier finalisé\"/>
    </mc:Choice>
  </mc:AlternateContent>
  <xr:revisionPtr revIDLastSave="0" documentId="13_ncr:1_{ECB46CA9-FABD-483C-ADCC-EDF9BD92C7FA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82" i="2" l="1" a="1"/>
  <c r="BC82" i="2" s="1"/>
  <c r="AH90" i="2" a="1"/>
  <c r="AH90" i="2" s="1"/>
  <c r="BC47" i="2" a="1"/>
  <c r="BC47" i="2" s="1"/>
  <c r="BX107" i="2" a="1"/>
  <c r="BX107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<sst xmlns="http://schemas.openxmlformats.org/spreadsheetml/2006/main" count="1165" uniqueCount="324">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</sst>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4.32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4.32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1</v>
      </c>
      <c r="F36" s="54">
        <v>0</v>
      </c>
      <c r="G36" s="54">
        <v>0.1</v>
      </c>
      <c r="H36" s="54">
        <v>0</v>
      </c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72.393882557915504</v>
      </c>
      <c r="T3" s="62">
        <f>IF('Données projet'!E9&gt;30,$R$33-$H$33,LOOKUP('Données projet'!$E$9,$A$3:$A$203,R3:R203)-LOOKUP('Données projet'!$E$9,$A$3:$A$203,$H$3:$H$203))</f>
        <v>321.03333748974029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259.8234989540432</v>
      </c>
      <c r="S4" s="62">
        <f ca="1">AVERAGE(OFFSET($R$3,0,0,'Données projet'!$E$9+1,1))-AVERAGE(OFFSET($H$3,0,0,'Données projet'!$E$9+1,1))</f>
        <v>72.393882557915504</v>
      </c>
      <c r="T4" s="62">
        <f>$T$3</f>
        <v>321.03333748974029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261.6278075146019</v>
      </c>
      <c r="S5" s="62">
        <f ca="1">AVERAGE(OFFSET($R$3,0,0,'Données projet'!$E$9+1,1))-AVERAGE(OFFSET($H$3,0,0,'Données projet'!$E$9+1,1))</f>
        <v>72.393882557915504</v>
      </c>
      <c r="T5" s="62">
        <f t="shared" ref="T5:T68" si="34">$T$3</f>
        <v>321.03333748974029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263.60796979484485</v>
      </c>
      <c r="S6" s="62">
        <f ca="1">AVERAGE(OFFSET($R$3,0,0,'Données projet'!$E$9+1,1))-AVERAGE(OFFSET($H$3,0,0,'Données projet'!$E$9+1,1))</f>
        <v>72.393882557915504</v>
      </c>
      <c r="T6" s="62">
        <f t="shared" si="34"/>
        <v>321.03333748974029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265.81731675791121</v>
      </c>
      <c r="S7" s="62">
        <f ca="1">AVERAGE(OFFSET($R$3,0,0,'Données projet'!$E$9+1,1))-AVERAGE(OFFSET($H$3,0,0,'Données projet'!$E$9+1,1))</f>
        <v>72.393882557915504</v>
      </c>
      <c r="T7" s="62">
        <f t="shared" si="34"/>
        <v>321.03333748974029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268.32541088040097</v>
      </c>
      <c r="S8" s="62">
        <f ca="1">AVERAGE(OFFSET($R$3,0,0,'Données projet'!$E$9+1,1))-AVERAGE(OFFSET($H$3,0,0,'Données projet'!$E$9+1,1))</f>
        <v>72.393882557915504</v>
      </c>
      <c r="T8" s="62">
        <f t="shared" si="34"/>
        <v>321.03333748974029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271.22300265763295</v>
      </c>
      <c r="S9" s="62">
        <f ca="1">AVERAGE(OFFSET($R$3,0,0,'Données projet'!$E$9+1,1))-AVERAGE(OFFSET($H$3,0,0,'Données projet'!$E$9+1,1))</f>
        <v>72.393882557915504</v>
      </c>
      <c r="T9" s="62">
        <f t="shared" si="34"/>
        <v>321.03333748974029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274.62850525667352</v>
      </c>
      <c r="S10" s="62">
        <f ca="1">AVERAGE(OFFSET($R$3,0,0,'Données projet'!$E$9+1,1))-AVERAGE(OFFSET($H$3,0,0,'Données projet'!$E$9+1,1))</f>
        <v>72.393882557915504</v>
      </c>
      <c r="T10" s="62">
        <f t="shared" si="34"/>
        <v>321.03333748974029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278.69645361263525</v>
      </c>
      <c r="S11" s="62">
        <f ca="1">AVERAGE(OFFSET($R$3,0,0,'Données projet'!$E$9+1,1))-AVERAGE(OFFSET($H$3,0,0,'Données projet'!$E$9+1,1))</f>
        <v>72.393882557915504</v>
      </c>
      <c r="T11" s="62">
        <f t="shared" si="34"/>
        <v>321.03333748974029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283.62855784820687</v>
      </c>
      <c r="S12" s="62">
        <f ca="1">AVERAGE(OFFSET($R$3,0,0,'Données projet'!$E$9+1,1))-AVERAGE(OFFSET($H$3,0,0,'Données projet'!$E$9+1,1))</f>
        <v>72.393882557915504</v>
      </c>
      <c r="T12" s="62">
        <f t="shared" si="34"/>
        <v>321.03333748974029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289.68814879554844</v>
      </c>
      <c r="S13" s="62">
        <f ca="1">AVERAGE(OFFSET($R$3,0,0,'Données projet'!$E$9+1,1))-AVERAGE(OFFSET($H$3,0,0,'Données projet'!$E$9+1,1))</f>
        <v>72.393882557915504</v>
      </c>
      <c r="T13" s="62">
        <f t="shared" si="34"/>
        <v>321.03333748974029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297.21905931872584</v>
      </c>
      <c r="S14" s="62">
        <f ca="1">AVERAGE(OFFSET($R$3,0,0,'Données projet'!$E$9+1,1))-AVERAGE(OFFSET($H$3,0,0,'Données projet'!$E$9+1,1))</f>
        <v>72.393882557915504</v>
      </c>
      <c r="T14" s="62">
        <f t="shared" si="34"/>
        <v>321.03333748974029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306.67030702532782</v>
      </c>
      <c r="S15" s="62">
        <f ca="1">AVERAGE(OFFSET($R$3,0,0,'Données projet'!$E$9+1,1))-AVERAGE(OFFSET($H$3,0,0,'Données projet'!$E$9+1,1))</f>
        <v>72.393882557915504</v>
      </c>
      <c r="T15" s="62">
        <f t="shared" si="34"/>
        <v>321.03333748974029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318.62836533369483</v>
      </c>
      <c r="S16" s="62">
        <f ca="1">AVERAGE(OFFSET($R$3,0,0,'Données projet'!$E$9+1,1))-AVERAGE(OFFSET($H$3,0,0,'Données projet'!$E$9+1,1))</f>
        <v>72.393882557915504</v>
      </c>
      <c r="T16" s="62">
        <f t="shared" si="34"/>
        <v>321.03333748974029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333.85936153496289</v>
      </c>
      <c r="S17" s="62">
        <f ca="1">AVERAGE(OFFSET($R$3,0,0,'Données projet'!$E$9+1,1))-AVERAGE(OFFSET($H$3,0,0,'Données projet'!$E$9+1,1))</f>
        <v>72.393882557915504</v>
      </c>
      <c r="T17" s="62">
        <f t="shared" si="34"/>
        <v>321.03333748974029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353.3642628210024</v>
      </c>
      <c r="S18" s="62">
        <f ca="1">AVERAGE(OFFSET($R$3,0,0,'Données projet'!$E$9+1,1))-AVERAGE(OFFSET($H$3,0,0,'Données projet'!$E$9+1,1))</f>
        <v>72.393882557915504</v>
      </c>
      <c r="T18" s="62">
        <f t="shared" si="34"/>
        <v>321.03333748974029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378.45105712968268</v>
      </c>
      <c r="S19" s="62">
        <f ca="1">AVERAGE(OFFSET($R$3,0,0,'Données projet'!$E$9+1,1))-AVERAGE(OFFSET($H$3,0,0,'Données projet'!$E$9+1,1))</f>
        <v>72.393882557915504</v>
      </c>
      <c r="T19" s="62">
        <f t="shared" si="34"/>
        <v>321.03333748974029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410.82917439489313</v>
      </c>
      <c r="S20" s="62">
        <f ca="1">AVERAGE(OFFSET($R$3,0,0,'Données projet'!$E$9+1,1))-AVERAGE(OFFSET($H$3,0,0,'Données projet'!$E$9+1,1))</f>
        <v>72.393882557915504</v>
      </c>
      <c r="T20" s="62">
        <f t="shared" si="34"/>
        <v>321.03333748974029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452.73301620907847</v>
      </c>
      <c r="S21" s="62">
        <f ca="1">AVERAGE(OFFSET($R$3,0,0,'Données projet'!$E$9+1,1))-AVERAGE(OFFSET($H$3,0,0,'Données projet'!$E$9+1,1))</f>
        <v>72.393882557915504</v>
      </c>
      <c r="T21" s="62">
        <f t="shared" si="34"/>
        <v>321.03333748974029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507.08358705328544</v>
      </c>
      <c r="S22" s="62">
        <f ca="1">AVERAGE(OFFSET($R$3,0,0,'Données projet'!$E$9+1,1))-AVERAGE(OFFSET($H$3,0,0,'Données projet'!$E$9+1,1))</f>
        <v>72.393882557915504</v>
      </c>
      <c r="T22" s="62">
        <f t="shared" si="34"/>
        <v>321.03333748974029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577.70000415640698</v>
      </c>
      <c r="S23" s="62">
        <f ca="1">AVERAGE(OFFSET($R$3,0,0,'Données projet'!$E$9+1,1))-AVERAGE(OFFSET($H$3,0,0,'Données projet'!$E$9+1,1))</f>
        <v>72.393882557915504</v>
      </c>
      <c r="T23" s="62">
        <f t="shared" si="34"/>
        <v>321.03333748974029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0.6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89.619192479332966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12.748437487937094</v>
      </c>
      <c r="AC23" s="24">
        <f t="shared" si="3"/>
        <v>102.36762996727006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72.393882557915504</v>
      </c>
      <c r="T24" s="62">
        <f t="shared" si="34"/>
        <v>321.03333748974029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87.8618147771232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9.0145065972531153</v>
      </c>
      <c r="AC24" s="24">
        <f t="shared" si="3"/>
        <v>96.876321374376317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72.393882557915504</v>
      </c>
      <c r="T25" s="62">
        <f t="shared" si="34"/>
        <v>321.03333748974029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86.138898179759209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6.374218743968548</v>
      </c>
      <c r="AC25" s="24">
        <f t="shared" si="3"/>
        <v>92.51311692372775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72.393882557915504</v>
      </c>
      <c r="T26" s="62">
        <f t="shared" si="34"/>
        <v>321.03333748974029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84.449766925994169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4.5072532986265585</v>
      </c>
      <c r="AC26" s="24">
        <f t="shared" si="3"/>
        <v>88.95702022462072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72.393882557915504</v>
      </c>
      <c r="T27" s="62">
        <f t="shared" si="34"/>
        <v>321.03333748974029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82.793758505847123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3.1871093719842749</v>
      </c>
      <c r="AC27" s="24">
        <f t="shared" si="3"/>
        <v>85.9808678778314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72.393882557915504</v>
      </c>
      <c r="T28" s="62">
        <f t="shared" si="34"/>
        <v>321.03333748974029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81.17022340075377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2.2536266493132797</v>
      </c>
      <c r="AC28" s="24">
        <f t="shared" si="3"/>
        <v>83.423850050067045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72.393882557915504</v>
      </c>
      <c r="T29" s="62">
        <f t="shared" si="34"/>
        <v>321.03333748974029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79.578524828812661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1.5935546859921377</v>
      </c>
      <c r="AC29" s="24">
        <f t="shared" si="3"/>
        <v>81.172079514804793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72.393882557915504</v>
      </c>
      <c r="T30" s="62">
        <f t="shared" si="34"/>
        <v>321.03333748974029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78.018038495027056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1.1268133246566401</v>
      </c>
      <c r="AC30" s="24">
        <f t="shared" si="3"/>
        <v>79.144851819683694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72.393882557915504</v>
      </c>
      <c r="T31" s="62">
        <f t="shared" si="34"/>
        <v>321.03333748974029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76.488152346444295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0.79677734299606895</v>
      </c>
      <c r="AC31" s="24">
        <f t="shared" si="3"/>
        <v>77.284929689440361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72.393882557915504</v>
      </c>
      <c r="T32" s="62">
        <f t="shared" si="34"/>
        <v>321.03333748974029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74.988266332096842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0.56340666232832004</v>
      </c>
      <c r="AC32" s="24">
        <f t="shared" si="3"/>
        <v>75.551672994425161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72.393882557915504</v>
      </c>
      <c r="T33" s="62">
        <f t="shared" si="34"/>
        <v>321.03333748974029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73.517792167650597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0.39838867149803447</v>
      </c>
      <c r="AC33" s="24">
        <f t="shared" si="3"/>
        <v>73.916180839148637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72.393882557915504</v>
      </c>
      <c r="T34" s="62">
        <f t="shared" si="34"/>
        <v>321.03333748974029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72.076153104668464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0.28170333116416002</v>
      </c>
      <c r="AC34" s="24">
        <f t="shared" si="3"/>
        <v>72.35785643583263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72.393882557915504</v>
      </c>
      <c r="T35" s="62">
        <f t="shared" si="34"/>
        <v>321.03333748974029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70.662783704398407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0.19919433574901724</v>
      </c>
      <c r="AC35" s="24">
        <f t="shared" si="3"/>
        <v>70.86197804014742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72.393882557915504</v>
      </c>
      <c r="T36" s="62">
        <f t="shared" si="34"/>
        <v>321.03333748974029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69.277129615997438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0.14085166558208001</v>
      </c>
      <c r="AC36" s="24">
        <f t="shared" si="3"/>
        <v>69.417981281579515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72.393882557915504</v>
      </c>
      <c r="T37" s="62">
        <f t="shared" si="34"/>
        <v>321.03333748974029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67.918647359104469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9.9597167874508619E-2</v>
      </c>
      <c r="AC37" s="24">
        <f t="shared" si="3"/>
        <v>68.018244526978975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72.393882557915504</v>
      </c>
      <c r="T38" s="62">
        <f t="shared" si="34"/>
        <v>321.03333748974029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66.586804110676809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7.0425832791040005E-2</v>
      </c>
      <c r="AC38" s="24">
        <f t="shared" si="3"/>
        <v>66.657229943467854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72.393882557915504</v>
      </c>
      <c r="T39" s="62">
        <f t="shared" si="34"/>
        <v>321.03333748974029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65.281077496006645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4.9798583937254309E-2</v>
      </c>
      <c r="AC39" s="24">
        <f t="shared" si="3"/>
        <v>65.330876079943906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72.393882557915504</v>
      </c>
      <c r="T40" s="62">
        <f t="shared" si="34"/>
        <v>321.03333748974029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64.000955383835574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3.5212916395520003E-2</v>
      </c>
      <c r="AC40" s="24">
        <f t="shared" si="3"/>
        <v>64.036168300231097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72.393882557915504</v>
      </c>
      <c r="T41" s="62">
        <f t="shared" si="34"/>
        <v>321.03333748974029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62.745935685486785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2.4899291968627155E-2</v>
      </c>
      <c r="AC41" s="24">
        <f t="shared" si="3"/>
        <v>62.770834977455415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72.393882557915504</v>
      </c>
      <c r="T42" s="62">
        <f t="shared" si="34"/>
        <v>321.03333748974029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61.515526157936186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1.7606458197760001E-2</v>
      </c>
      <c r="AC42" s="24">
        <f t="shared" si="3"/>
        <v>61.533132616133948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72.393882557915504</v>
      </c>
      <c r="T43" s="62">
        <f t="shared" si="34"/>
        <v>321.03333748974029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60.309244210745149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1.2449645984313577E-2</v>
      </c>
      <c r="AC43" s="24">
        <f t="shared" si="3"/>
        <v>60.32169385672946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72.393882557915504</v>
      </c>
      <c r="T44" s="62">
        <f t="shared" si="34"/>
        <v>321.03333748974029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59.126616716779189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8.8032290988800006E-3</v>
      </c>
      <c r="AC44" s="24">
        <f t="shared" si="3"/>
        <v>59.13541994587807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72.393882557915504</v>
      </c>
      <c r="T45" s="62">
        <f t="shared" si="34"/>
        <v>321.03333748974029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57.967179826638358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6.2248229921567887E-3</v>
      </c>
      <c r="AC45" s="24">
        <f t="shared" si="3"/>
        <v>57.973404649630517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72.393882557915504</v>
      </c>
      <c r="T46" s="62">
        <f t="shared" si="34"/>
        <v>321.03333748974029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56.830478786726509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4.4016145494400003E-3</v>
      </c>
      <c r="AC46" s="24">
        <f t="shared" si="3"/>
        <v>56.834880401275946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72.393882557915504</v>
      </c>
      <c r="T47" s="62">
        <f t="shared" si="34"/>
        <v>321.03333748974029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55.716067760888158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3.1124114960783943E-3</v>
      </c>
      <c r="AC47" s="24">
        <f t="shared" si="3"/>
        <v>55.719180172384235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72.393882557915504</v>
      </c>
      <c r="T48" s="62">
        <f t="shared" si="34"/>
        <v>321.03333748974029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54.62350965554289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2.2008072747200002E-3</v>
      </c>
      <c r="AC48" s="24">
        <f t="shared" si="3"/>
        <v>54.625710462817608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72.393882557915504</v>
      </c>
      <c r="T49" s="62">
        <f t="shared" si="34"/>
        <v>321.03333748974029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53.552375948248795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1.5562057480391972E-3</v>
      </c>
      <c r="AC49" s="24">
        <f t="shared" si="3"/>
        <v>53.553932153996833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72.393882557915504</v>
      </c>
      <c r="T50" s="62">
        <f t="shared" si="34"/>
        <v>321.03333748974029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52.50224651962769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1.1004036373600001E-3</v>
      </c>
      <c r="AC50" s="24">
        <f t="shared" si="3"/>
        <v>52.503346923265049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72.393882557915504</v>
      </c>
      <c r="T51" s="62">
        <f t="shared" si="34"/>
        <v>321.03333748974029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51.47270948858614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7.7810287401959858E-4</v>
      </c>
      <c r="AC51" s="24">
        <f t="shared" si="3"/>
        <v>51.473487591460163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72.393882557915504</v>
      </c>
      <c r="T52" s="62">
        <f t="shared" si="34"/>
        <v>321.03333748974029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50.46336105076773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5.5020181868000004E-4</v>
      </c>
      <c r="AC52" s="24">
        <f t="shared" si="3"/>
        <v>50.463911252586414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72.393882557915504</v>
      </c>
      <c r="T53" s="62">
        <f t="shared" si="34"/>
        <v>321.03333748974029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49.473805320173184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3.8905143700979929E-4</v>
      </c>
      <c r="AC53" s="24">
        <f t="shared" si="3"/>
        <v>49.474194371610196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72.393882557915504</v>
      </c>
      <c r="T54" s="62">
        <f t="shared" si="34"/>
        <v>321.03333748974029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48.503654173886197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2.7510090934000002E-4</v>
      </c>
      <c r="AC54" s="24">
        <f t="shared" si="3"/>
        <v>48.503929274795539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72.393882557915504</v>
      </c>
      <c r="T55" s="62">
        <f t="shared" si="34"/>
        <v>321.03333748974029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47.552527099844127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1.9452571850489965E-4</v>
      </c>
      <c r="AC55" s="24">
        <f t="shared" si="3"/>
        <v>47.552721625562633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72.393882557915504</v>
      </c>
      <c r="T56" s="62">
        <f t="shared" si="34"/>
        <v>321.03333748974029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46.62005104759379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1.3755045467000001E-4</v>
      </c>
      <c r="AC56" s="24">
        <f t="shared" si="3"/>
        <v>46.620188598048458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72.393882557915504</v>
      </c>
      <c r="T57" s="62">
        <f t="shared" si="34"/>
        <v>321.03333748974029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45.705860281973848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9.7262859252449823E-5</v>
      </c>
      <c r="AC57" s="24">
        <f t="shared" si="3"/>
        <v>45.705957544833097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72.393882557915504</v>
      </c>
      <c r="T58" s="62">
        <f t="shared" si="34"/>
        <v>321.03333748974029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44.809596239666405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6.8775227335000005E-5</v>
      </c>
      <c r="AC58" s="24">
        <f t="shared" si="3"/>
        <v>44.809665014893739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72.393882557915504</v>
      </c>
      <c r="T59" s="62">
        <f t="shared" si="34"/>
        <v>321.03333748974029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43.930907388561522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4.8631429626224911E-5</v>
      </c>
      <c r="AC59" s="24">
        <f t="shared" si="3"/>
        <v>43.93095601999115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72.393882557915504</v>
      </c>
      <c r="T60" s="62">
        <f t="shared" si="34"/>
        <v>321.03333748974029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43.069449089879534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3.4387613667500002E-5</v>
      </c>
      <c r="AC60" s="24">
        <f t="shared" si="3"/>
        <v>43.0694834774932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72.393882557915504</v>
      </c>
      <c r="T61" s="62">
        <f t="shared" si="34"/>
        <v>321.03333748974029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42.224883462997013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2.4315714813112456E-5</v>
      </c>
      <c r="AC61" s="24">
        <f t="shared" si="3"/>
        <v>42.224907778711824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72.393882557915504</v>
      </c>
      <c r="T62" s="62">
        <f t="shared" si="34"/>
        <v>321.03333748974029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41.396879252923497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1.7193806833750001E-5</v>
      </c>
      <c r="AC62" s="24">
        <f t="shared" si="3"/>
        <v>41.396896446730331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72.393882557915504</v>
      </c>
      <c r="T63" s="62">
        <f t="shared" si="34"/>
        <v>321.03333748974029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40.585111700376821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1.2157857406556228E-5</v>
      </c>
      <c r="AC63" s="24">
        <f t="shared" si="3"/>
        <v>40.585123858234226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72.393882557915504</v>
      </c>
      <c r="T64" s="62">
        <f t="shared" si="34"/>
        <v>321.03333748974029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39.789262414406267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8.5969034168750006E-6</v>
      </c>
      <c r="AC64" s="24">
        <f t="shared" si="3"/>
        <v>39.789271011309687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72.393882557915504</v>
      </c>
      <c r="T65" s="62">
        <f t="shared" si="34"/>
        <v>321.03333748974029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39.009019247513464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6.0789287032781139E-6</v>
      </c>
      <c r="AC65" s="24">
        <f t="shared" si="3"/>
        <v>39.00902532644217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72.393882557915504</v>
      </c>
      <c r="T66" s="62">
        <f t="shared" si="34"/>
        <v>321.03333748974029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38.244076173222091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4.2984517084375003E-6</v>
      </c>
      <c r="AC66" s="24">
        <f t="shared" si="3"/>
        <v>38.244080471673797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72.393882557915504</v>
      </c>
      <c r="T67" s="62">
        <f t="shared" si="34"/>
        <v>321.03333748974029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37.494133166048364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3.039464351639057E-6</v>
      </c>
      <c r="AC67" s="24">
        <f t="shared" si="3"/>
        <v>37.494136205512717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72.393882557915504</v>
      </c>
      <c r="T68" s="62">
        <f t="shared" si="34"/>
        <v>321.03333748974029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36.758896083825242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2.1492258542187502E-6</v>
      </c>
      <c r="AC68" s="24">
        <f t="shared" ref="AC68:AC131" si="57">SUM(Z68:AB68)</f>
        <v>36.758898233051099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72.393882557915504</v>
      </c>
      <c r="T69" s="62">
        <f t="shared" ref="T69:T132" si="88">$T$3</f>
        <v>321.03333748974029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36.038076552334175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1.5197321758195285E-6</v>
      </c>
      <c r="AC69" s="24">
        <f t="shared" si="57"/>
        <v>36.038078072066348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72.393882557915504</v>
      </c>
      <c r="T70" s="62">
        <f t="shared" si="88"/>
        <v>321.03333748974029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35.331391852199147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1.0746129271093751E-6</v>
      </c>
      <c r="AC70" s="24">
        <f t="shared" si="57"/>
        <v>35.331392926812072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72.393882557915504</v>
      </c>
      <c r="T71" s="62">
        <f t="shared" si="88"/>
        <v>321.03333748974029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34.638564807998662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7.5986608790976424E-7</v>
      </c>
      <c r="AC71" s="24">
        <f t="shared" si="57"/>
        <v>34.638565567864752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72.393882557915504</v>
      </c>
      <c r="T72" s="62">
        <f t="shared" si="88"/>
        <v>321.03333748974029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33.959323679552178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5.3730646355468754E-7</v>
      </c>
      <c r="AC72" s="24">
        <f t="shared" si="57"/>
        <v>33.95932421685864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72.393882557915504</v>
      </c>
      <c r="T73" s="62">
        <f t="shared" si="88"/>
        <v>321.03333748974029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33.293402055338348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3.7993304395488212E-7</v>
      </c>
      <c r="AC73" s="24">
        <f t="shared" si="57"/>
        <v>33.293402435271389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72.393882557915504</v>
      </c>
      <c r="T74" s="62">
        <f t="shared" si="88"/>
        <v>321.03333748974029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32.640538748003273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2.6865323177734377E-7</v>
      </c>
      <c r="AC74" s="24">
        <f t="shared" si="57"/>
        <v>32.640539016656504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72.393882557915504</v>
      </c>
      <c r="T75" s="62">
        <f t="shared" si="88"/>
        <v>321.03333748974029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32.000477691917737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1.8996652197744106E-7</v>
      </c>
      <c r="AC75" s="24">
        <f t="shared" si="57"/>
        <v>32.000477881884258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72.393882557915504</v>
      </c>
      <c r="T76" s="62">
        <f t="shared" si="88"/>
        <v>321.03333748974029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31.372967842743343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1.3432661588867188E-7</v>
      </c>
      <c r="AC76" s="24">
        <f t="shared" si="57"/>
        <v>31.372967977069958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72.393882557915504</v>
      </c>
      <c r="T77" s="62">
        <f t="shared" si="88"/>
        <v>321.03333748974029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30.757763078968043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9.498326098872053E-8</v>
      </c>
      <c r="AC77" s="24">
        <f t="shared" si="57"/>
        <v>30.757763173951304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72.393882557915504</v>
      </c>
      <c r="T78" s="62">
        <f t="shared" si="88"/>
        <v>321.03333748974029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30.154622105372525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6.7163307944335942E-8</v>
      </c>
      <c r="AC78" s="24">
        <f t="shared" si="57"/>
        <v>30.154622172535834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72.393882557915504</v>
      </c>
      <c r="T79" s="62">
        <f t="shared" si="88"/>
        <v>321.03333748974029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29.563308358389545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4.7491630494360265E-8</v>
      </c>
      <c r="AC79" s="24">
        <f t="shared" si="57"/>
        <v>29.563308405881177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72.393882557915504</v>
      </c>
      <c r="T80" s="62">
        <f t="shared" si="88"/>
        <v>321.03333748974029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28.983589913319129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3.3581653972167971E-8</v>
      </c>
      <c r="AC80" s="24">
        <f t="shared" si="57"/>
        <v>28.983589946900782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72.393882557915504</v>
      </c>
      <c r="T81" s="62">
        <f t="shared" si="88"/>
        <v>321.03333748974029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28.415239393363205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2.3745815247180133E-8</v>
      </c>
      <c r="AC81" s="24">
        <f t="shared" si="57"/>
        <v>28.415239417109021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72.393882557915504</v>
      </c>
      <c r="T82" s="62">
        <f t="shared" si="88"/>
        <v>321.03333748974029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27.85803388044403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1.6790826986083986E-8</v>
      </c>
      <c r="AC82" s="24">
        <f t="shared" si="57"/>
        <v>27.858033897234858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72.393882557915504</v>
      </c>
      <c r="T83" s="62">
        <f t="shared" si="88"/>
        <v>321.03333748974029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27.311754827771395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1.1872907623590066E-8</v>
      </c>
      <c r="AC83" s="24">
        <f t="shared" si="57"/>
        <v>27.311754839644301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72.393882557915504</v>
      </c>
      <c r="T84" s="62">
        <f t="shared" si="88"/>
        <v>321.03333748974029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26.776187974124351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8.3954134930419928E-9</v>
      </c>
      <c r="AC84" s="24">
        <f t="shared" si="57"/>
        <v>26.776187982519765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72.393882557915504</v>
      </c>
      <c r="T85" s="62">
        <f t="shared" si="88"/>
        <v>321.03333748974029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26.251123259813799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5.9364538117950331E-9</v>
      </c>
      <c r="AC85" s="24">
        <f t="shared" si="57"/>
        <v>26.251123265750252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72.393882557915504</v>
      </c>
      <c r="T86" s="62">
        <f t="shared" si="88"/>
        <v>321.03333748974029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25.736354744293024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4.1977067465209964E-9</v>
      </c>
      <c r="AC86" s="24">
        <f t="shared" si="57"/>
        <v>25.736354748490729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72.393882557915504</v>
      </c>
      <c r="T87" s="62">
        <f t="shared" si="88"/>
        <v>321.03333748974029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25.231680525383819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2.9682269058975166E-9</v>
      </c>
      <c r="AC87" s="24">
        <f t="shared" si="57"/>
        <v>25.231680528352047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72.393882557915504</v>
      </c>
      <c r="T88" s="62">
        <f t="shared" si="88"/>
        <v>321.03333748974029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24.736902660086546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2.0988533732604982E-9</v>
      </c>
      <c r="AC88" s="24">
        <f t="shared" si="57"/>
        <v>24.7369026621854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72.393882557915504</v>
      </c>
      <c r="T89" s="62">
        <f t="shared" si="88"/>
        <v>321.03333748974029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24.251827086943052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1.4841134529487583E-9</v>
      </c>
      <c r="AC89" s="24">
        <f t="shared" si="57"/>
        <v>24.251827088427167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72.393882557915504</v>
      </c>
      <c r="T90" s="62">
        <f t="shared" si="88"/>
        <v>321.03333748974029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23.776263549922017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1.0494266866302491E-9</v>
      </c>
      <c r="AC90" s="24">
        <f t="shared" si="57"/>
        <v>23.776263550971443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72.393882557915504</v>
      </c>
      <c r="T91" s="62">
        <f t="shared" si="88"/>
        <v>321.03333748974029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23.310025523796849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7.4205672647437914E-10</v>
      </c>
      <c r="AC91" s="24">
        <f t="shared" si="57"/>
        <v>23.310025524538904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72.393882557915504</v>
      </c>
      <c r="T92" s="62">
        <f t="shared" si="88"/>
        <v>321.03333748974029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22.852930140986881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5.2471334331512455E-10</v>
      </c>
      <c r="AC92" s="24">
        <f t="shared" si="57"/>
        <v>22.852930141511596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72.393882557915504</v>
      </c>
      <c r="T93" s="62">
        <f t="shared" si="88"/>
        <v>321.03333748974029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22.40479811983316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3.7102836323718957E-10</v>
      </c>
      <c r="AC93" s="24">
        <f t="shared" si="57"/>
        <v>22.404798120204187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72.393882557915504</v>
      </c>
      <c r="T94" s="62">
        <f t="shared" si="88"/>
        <v>321.03333748974029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21.965453694280722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2.6235667165756227E-10</v>
      </c>
      <c r="AC94" s="24">
        <f t="shared" si="57"/>
        <v>21.965453694543079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72.393882557915504</v>
      </c>
      <c r="T95" s="62">
        <f t="shared" si="88"/>
        <v>321.03333748974029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21.534724544939728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1.8551418161859479E-10</v>
      </c>
      <c r="AC95" s="24">
        <f t="shared" si="57"/>
        <v>21.534724545125243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72.393882557915504</v>
      </c>
      <c r="T96" s="62">
        <f t="shared" si="88"/>
        <v>321.03333748974029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21.112441731498471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1.3117833582878114E-10</v>
      </c>
      <c r="AC96" s="24">
        <f t="shared" si="57"/>
        <v>21.112441731629648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72.393882557915504</v>
      </c>
      <c r="T97" s="62">
        <f t="shared" si="88"/>
        <v>321.03333748974029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20.698439626461713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9.2757090809297393E-11</v>
      </c>
      <c r="AC97" s="24">
        <f t="shared" si="57"/>
        <v>20.698439626554471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72.393882557915504</v>
      </c>
      <c r="T98" s="62">
        <f t="shared" si="88"/>
        <v>321.03333748974029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20.292555850188375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6.5589167914390569E-11</v>
      </c>
      <c r="AC98" s="24">
        <f t="shared" si="57"/>
        <v>20.292555850253965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72.393882557915504</v>
      </c>
      <c r="T99" s="62">
        <f t="shared" si="88"/>
        <v>321.03333748974029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19.894631207203098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4.6378545404648696E-11</v>
      </c>
      <c r="AC99" s="24">
        <f t="shared" si="57"/>
        <v>19.894631207249475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72.393882557915504</v>
      </c>
      <c r="T100" s="62">
        <f t="shared" si="88"/>
        <v>321.03333748974029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19.504509623756697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3.2794583957195284E-11</v>
      </c>
      <c r="AC100" s="24">
        <f t="shared" si="57"/>
        <v>19.504509623789492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72.393882557915504</v>
      </c>
      <c r="T101" s="62">
        <f t="shared" si="88"/>
        <v>321.03333748974029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19.12203808661101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2.3189272702324348E-11</v>
      </c>
      <c r="AC101" s="24">
        <f t="shared" si="57"/>
        <v>19.122038086634198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72.393882557915504</v>
      </c>
      <c r="T102" s="62">
        <f t="shared" si="88"/>
        <v>321.03333748974029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18.747066583024147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1.6397291978597642E-11</v>
      </c>
      <c r="AC102" s="24">
        <f t="shared" si="57"/>
        <v>18.747066583040542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72.393882557915504</v>
      </c>
      <c r="T103" s="62">
        <f t="shared" si="88"/>
        <v>321.03333748974029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18.379448041912589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1.1594636351162174E-11</v>
      </c>
      <c r="AC103" s="24">
        <f t="shared" si="57"/>
        <v>18.379448041924185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72.393882557915504</v>
      </c>
      <c r="T104" s="62">
        <f t="shared" si="88"/>
        <v>321.03333748974029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18.019038276167059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8.1986459892988211E-12</v>
      </c>
      <c r="AC104" s="24">
        <f t="shared" si="57"/>
        <v>18.019038276175259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72.393882557915504</v>
      </c>
      <c r="T105" s="62">
        <f t="shared" si="88"/>
        <v>321.03333748974029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17.665695926099549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5.797318175581087E-12</v>
      </c>
      <c r="AC105" s="24">
        <f t="shared" si="57"/>
        <v>17.665695926105347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72.393882557915504</v>
      </c>
      <c r="T106" s="62">
        <f t="shared" si="88"/>
        <v>321.03333748974029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17.319282403999306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4.0993229946494105E-12</v>
      </c>
      <c r="AC106" s="24">
        <f t="shared" si="57"/>
        <v>17.319282404003406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72.393882557915504</v>
      </c>
      <c r="T107" s="62">
        <f t="shared" si="88"/>
        <v>321.03333748974029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16.979661839776067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2.8986590877905435E-12</v>
      </c>
      <c r="AC107" s="24">
        <f t="shared" si="57"/>
        <v>16.979661839778966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72.393882557915504</v>
      </c>
      <c r="T108" s="62">
        <f t="shared" si="88"/>
        <v>321.03333748974029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16.646701027669156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2.0496614973247053E-12</v>
      </c>
      <c r="AC108" s="24">
        <f t="shared" si="57"/>
        <v>16.646701027671206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72.393882557915504</v>
      </c>
      <c r="T109" s="62">
        <f t="shared" si="88"/>
        <v>321.03333748974029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16.320269374001619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1.4493295438952718E-12</v>
      </c>
      <c r="AC109" s="24">
        <f t="shared" si="57"/>
        <v>16.320269374003068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72.393882557915504</v>
      </c>
      <c r="T110" s="62">
        <f t="shared" si="88"/>
        <v>321.03333748974029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16.000238845958851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1.0248307486623526E-12</v>
      </c>
      <c r="AC110" s="24">
        <f t="shared" si="57"/>
        <v>16.000238845959874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72.393882557915504</v>
      </c>
      <c r="T111" s="62">
        <f t="shared" si="88"/>
        <v>321.03333748974029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15.686483921371655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7.2466477194763588E-13</v>
      </c>
      <c r="AC111" s="24">
        <f t="shared" si="57"/>
        <v>15.68648392137238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72.393882557915504</v>
      </c>
      <c r="T112" s="62">
        <f t="shared" si="88"/>
        <v>321.03333748974029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15.378881539484006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5.1241537433117632E-13</v>
      </c>
      <c r="AC112" s="24">
        <f t="shared" si="57"/>
        <v>15.378881539484517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72.393882557915504</v>
      </c>
      <c r="T113" s="62">
        <f t="shared" si="88"/>
        <v>321.03333748974029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15.077311052686246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3.6233238597381794E-13</v>
      </c>
      <c r="AC113" s="24">
        <f t="shared" si="57"/>
        <v>15.077311052686609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72.393882557915504</v>
      </c>
      <c r="T114" s="62">
        <f t="shared" si="88"/>
        <v>321.03333748974029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14.781654179194756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2.5620768716558816E-13</v>
      </c>
      <c r="AC114" s="24">
        <f t="shared" si="57"/>
        <v>14.781654179195012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72.393882557915504</v>
      </c>
      <c r="T115" s="62">
        <f t="shared" si="88"/>
        <v>321.03333748974029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14.491794956659549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1.8116619298690897E-13</v>
      </c>
      <c r="AC115" s="24">
        <f t="shared" si="57"/>
        <v>14.49179495665973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72.393882557915504</v>
      </c>
      <c r="T116" s="62">
        <f t="shared" si="88"/>
        <v>321.03333748974029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14.207619696681588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1.2810384358279408E-13</v>
      </c>
      <c r="AC116" s="24">
        <f t="shared" si="57"/>
        <v>14.207619696681716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72.393882557915504</v>
      </c>
      <c r="T117" s="62">
        <f t="shared" si="88"/>
        <v>321.03333748974029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13.929016940222001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9.0583096493454485E-14</v>
      </c>
      <c r="AC117" s="24">
        <f t="shared" si="57"/>
        <v>13.929016940222091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72.393882557915504</v>
      </c>
      <c r="T118" s="62">
        <f t="shared" si="88"/>
        <v>321.03333748974029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13.655877413885683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6.405192179139704E-14</v>
      </c>
      <c r="AC118" s="24">
        <f t="shared" si="57"/>
        <v>13.655877413885747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72.393882557915504</v>
      </c>
      <c r="T119" s="62">
        <f t="shared" si="88"/>
        <v>321.03333748974029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13.388093987062161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4.5291548246727243E-14</v>
      </c>
      <c r="AC119" s="24">
        <f t="shared" si="57"/>
        <v>13.388093987062206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72.393882557915504</v>
      </c>
      <c r="T120" s="62">
        <f t="shared" si="88"/>
        <v>321.03333748974029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13.125561629906885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3.202596089569852E-14</v>
      </c>
      <c r="AC120" s="24">
        <f t="shared" si="57"/>
        <v>13.125561629906917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72.393882557915504</v>
      </c>
      <c r="T121" s="62">
        <f t="shared" si="88"/>
        <v>321.03333748974029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12.868177372146498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2.2645774123363621E-14</v>
      </c>
      <c r="AC121" s="24">
        <f t="shared" si="57"/>
        <v>12.868177372146521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72.393882557915504</v>
      </c>
      <c r="T122" s="62">
        <f t="shared" si="88"/>
        <v>321.03333748974029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12.615840262691895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1.601298044784926E-14</v>
      </c>
      <c r="AC122" s="24">
        <f t="shared" si="57"/>
        <v>12.615840262691911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72.393882557915504</v>
      </c>
      <c r="T123" s="62">
        <f t="shared" si="88"/>
        <v>321.03333748974029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12.368451330043259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1.1322887061681811E-14</v>
      </c>
      <c r="AC123" s="24">
        <f t="shared" si="57"/>
        <v>12.368451330043269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72.393882557915504</v>
      </c>
      <c r="T124" s="62">
        <f t="shared" si="88"/>
        <v>321.03333748974029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12.125913543471512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8.00649022392463E-15</v>
      </c>
      <c r="AC124" s="24">
        <f t="shared" si="57"/>
        <v>12.125913543471521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72.393882557915504</v>
      </c>
      <c r="T125" s="62">
        <f t="shared" si="88"/>
        <v>321.03333748974029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11.888131774960994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5.6614435308409053E-15</v>
      </c>
      <c r="AC125" s="24">
        <f t="shared" si="57"/>
        <v>11.888131774961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72.393882557915504</v>
      </c>
      <c r="T126" s="62">
        <f t="shared" si="88"/>
        <v>321.03333748974029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11.65501276189841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4.003245111962315E-15</v>
      </c>
      <c r="AC126" s="24">
        <f t="shared" si="57"/>
        <v>11.655012761898414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72.393882557915504</v>
      </c>
      <c r="T127" s="62">
        <f t="shared" si="88"/>
        <v>321.03333748974029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11.426465070493427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2.8307217654204527E-15</v>
      </c>
      <c r="AC127" s="24">
        <f t="shared" si="57"/>
        <v>11.42646507049343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72.393882557915504</v>
      </c>
      <c r="T128" s="62">
        <f t="shared" si="88"/>
        <v>321.03333748974029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11.202399059916567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2.0016225559811575E-15</v>
      </c>
      <c r="AC128" s="24">
        <f t="shared" si="57"/>
        <v>11.202399059916569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72.393882557915504</v>
      </c>
      <c r="T129" s="62">
        <f t="shared" si="88"/>
        <v>321.03333748974029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10.982726847140349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1.4153608827102263E-15</v>
      </c>
      <c r="AC129" s="24">
        <f t="shared" si="57"/>
        <v>10.98272684714035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72.393882557915504</v>
      </c>
      <c r="T130" s="62">
        <f t="shared" si="88"/>
        <v>321.03333748974029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10.767362272469851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1.0008112779905787E-15</v>
      </c>
      <c r="AC130" s="24">
        <f t="shared" si="57"/>
        <v>10.767362272469853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72.393882557915504</v>
      </c>
      <c r="T131" s="62">
        <f t="shared" si="88"/>
        <v>321.03333748974029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10.556220865749223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7.0768044135511316E-16</v>
      </c>
      <c r="AC131" s="24">
        <f t="shared" si="57"/>
        <v>10.556220865749223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72.393882557915504</v>
      </c>
      <c r="T132" s="62">
        <f t="shared" si="88"/>
        <v>321.03333748974029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10.349219813230844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5.0040563899528937E-16</v>
      </c>
      <c r="AC132" s="24">
        <f t="shared" ref="AC132:AC153" si="111">SUM(Z132:AB132)</f>
        <v>10.349219813230844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72.393882557915504</v>
      </c>
      <c r="T133" s="62">
        <f t="shared" ref="T133:T196" si="142">$T$3</f>
        <v>321.03333748974029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10.146277925094175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3.5384022067755658E-16</v>
      </c>
      <c r="AC133" s="24">
        <f t="shared" si="111"/>
        <v>10.146277925094175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72.393882557915504</v>
      </c>
      <c r="T134" s="62">
        <f t="shared" si="142"/>
        <v>321.03333748974029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9.9473156036015364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2.5020281949764469E-16</v>
      </c>
      <c r="AC134" s="24">
        <f t="shared" si="111"/>
        <v>9.9473156036015364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72.393882557915504</v>
      </c>
      <c r="T135" s="62">
        <f t="shared" si="142"/>
        <v>321.03333748974029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9.7522548118783359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1.7692011033877829E-16</v>
      </c>
      <c r="AC135" s="24">
        <f t="shared" si="111"/>
        <v>9.7522548118783359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72.393882557915504</v>
      </c>
      <c r="T136" s="62">
        <f t="shared" si="142"/>
        <v>321.03333748974029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9.5610190433054925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1.2510140974882234E-16</v>
      </c>
      <c r="AC136" s="24">
        <f t="shared" si="111"/>
        <v>9.5610190433054925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72.393882557915504</v>
      </c>
      <c r="T137" s="62">
        <f t="shared" si="142"/>
        <v>321.03333748974029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9.3735332915120608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8.8460055169389146E-17</v>
      </c>
      <c r="AC137" s="24">
        <f t="shared" si="111"/>
        <v>9.3735332915120608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72.393882557915504</v>
      </c>
      <c r="T138" s="62">
        <f t="shared" si="142"/>
        <v>321.03333748974029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9.189724020956282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6.2550704874411172E-17</v>
      </c>
      <c r="AC138" s="24">
        <f t="shared" si="111"/>
        <v>9.189724020956282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72.393882557915504</v>
      </c>
      <c r="T139" s="62">
        <f t="shared" si="142"/>
        <v>321.03333748974029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9.0095191380835171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4.4230027584694573E-17</v>
      </c>
      <c r="AC139" s="24">
        <f t="shared" si="111"/>
        <v>9.0095191380835171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72.393882557915504</v>
      </c>
      <c r="T140" s="62">
        <f t="shared" si="142"/>
        <v>321.03333748974029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8.8328479630497618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3.1275352437205586E-17</v>
      </c>
      <c r="AC140" s="24">
        <f t="shared" si="111"/>
        <v>8.8328479630497618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72.393882557915504</v>
      </c>
      <c r="T141" s="62">
        <f t="shared" si="142"/>
        <v>321.03333748974029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8.6596412019996407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2.2115013792347286E-17</v>
      </c>
      <c r="AC141" s="24">
        <f t="shared" si="111"/>
        <v>8.6596412019996407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72.393882557915504</v>
      </c>
      <c r="T142" s="62">
        <f t="shared" si="142"/>
        <v>321.03333748974029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8.4898309198880213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1.5637676218602793E-17</v>
      </c>
      <c r="AC142" s="24">
        <f t="shared" si="111"/>
        <v>8.4898309198880213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72.393882557915504</v>
      </c>
      <c r="T143" s="62">
        <f t="shared" si="142"/>
        <v>321.03333748974029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8.3233505138345656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1.1057506896173643E-17</v>
      </c>
      <c r="AC143" s="24">
        <f t="shared" si="111"/>
        <v>8.3233505138345656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72.393882557915504</v>
      </c>
      <c r="T144" s="62">
        <f t="shared" si="142"/>
        <v>321.03333748974029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8.1601346870007969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7.8188381093013964E-18</v>
      </c>
      <c r="AC144" s="24">
        <f t="shared" si="111"/>
        <v>8.1601346870007969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72.393882557915504</v>
      </c>
      <c r="T145" s="62">
        <f t="shared" si="142"/>
        <v>321.03333748974029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8.000119422979413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5.5287534480868216E-18</v>
      </c>
      <c r="AC145" s="24">
        <f t="shared" si="111"/>
        <v>8.000119422979413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72.393882557915504</v>
      </c>
      <c r="T146" s="62">
        <f t="shared" si="142"/>
        <v>321.03333748974029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7.8432419606858153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3.9094190546506982E-18</v>
      </c>
      <c r="AC146" s="24">
        <f t="shared" si="111"/>
        <v>7.8432419606858153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72.393882557915504</v>
      </c>
      <c r="T147" s="62">
        <f t="shared" si="142"/>
        <v>321.03333748974029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7.6894407697419913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2.7643767240434108E-18</v>
      </c>
      <c r="AC147" s="24">
        <f t="shared" si="111"/>
        <v>7.6894407697419913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72.393882557915504</v>
      </c>
      <c r="T148" s="62">
        <f t="shared" si="142"/>
        <v>321.03333748974029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7.5386555263431116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1.9547095273253491E-18</v>
      </c>
      <c r="AC148" s="24">
        <f t="shared" si="111"/>
        <v>7.5386555263431116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72.393882557915504</v>
      </c>
      <c r="T149" s="62">
        <f t="shared" si="142"/>
        <v>321.03333748974029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7.3908270895973667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1.3821883620217054E-18</v>
      </c>
      <c r="AC149" s="24">
        <f t="shared" si="111"/>
        <v>7.3908270895973667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72.393882557915504</v>
      </c>
      <c r="T150" s="62">
        <f t="shared" si="142"/>
        <v>321.03333748974029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7.2458974783297627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9.7735476366267456E-19</v>
      </c>
      <c r="AC150" s="24">
        <f t="shared" si="111"/>
        <v>7.2458974783297627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72.393882557915504</v>
      </c>
      <c r="T151" s="62">
        <f t="shared" si="142"/>
        <v>321.03333748974029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7.1038098483407826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6.910941810108527E-19</v>
      </c>
      <c r="AC151" s="24">
        <f t="shared" si="111"/>
        <v>7.1038098483407826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72.393882557915504</v>
      </c>
      <c r="T152" s="62">
        <f t="shared" si="142"/>
        <v>321.03333748974029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6.9645084701109896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4.8867738183133728E-19</v>
      </c>
      <c r="AC152" s="24">
        <f t="shared" si="111"/>
        <v>6.9645084701109896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72.393882557915504</v>
      </c>
      <c r="T153" s="62">
        <f t="shared" si="142"/>
        <v>321.03333748974029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6.8279387069428319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3.4554709050542635E-19</v>
      </c>
      <c r="AC153" s="24">
        <f t="shared" si="111"/>
        <v>6.8279387069428319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72.393882557915504</v>
      </c>
      <c r="T154" s="62">
        <f t="shared" si="142"/>
        <v>321.03333748974029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6.6940469935310709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2.4433869091566864E-19</v>
      </c>
      <c r="AC154" s="24">
        <f t="shared" ref="AC154:AC203" si="163">SUM(Z154:AB154)</f>
        <v>6.6940469935310709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72.393882557915504</v>
      </c>
      <c r="T155" s="62">
        <f t="shared" si="142"/>
        <v>321.03333748974029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6.5627808149534337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1.7277354525271317E-19</v>
      </c>
      <c r="AC155" s="24">
        <f t="shared" si="163"/>
        <v>6.5627808149534337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72.393882557915504</v>
      </c>
      <c r="T156" s="62">
        <f t="shared" si="142"/>
        <v>321.03333748974029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6.43408868607324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1.2216934545783432E-19</v>
      </c>
      <c r="AC156" s="24">
        <f t="shared" si="163"/>
        <v>6.43408868607324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72.393882557915504</v>
      </c>
      <c r="T157" s="62">
        <f t="shared" si="142"/>
        <v>321.03333748974029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6.3079201313459397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8.6386772626356587E-20</v>
      </c>
      <c r="AC157" s="24">
        <f t="shared" si="163"/>
        <v>6.3079201313459397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72.393882557915504</v>
      </c>
      <c r="T158" s="62">
        <f t="shared" si="142"/>
        <v>321.03333748974029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6.1842256650216214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6.108467272891716E-20</v>
      </c>
      <c r="AC158" s="24">
        <f t="shared" si="163"/>
        <v>6.1842256650216214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72.393882557915504</v>
      </c>
      <c r="T159" s="62">
        <f t="shared" si="142"/>
        <v>321.03333748974029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6.0629567717357489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4.3193386313178294E-20</v>
      </c>
      <c r="AC159" s="24">
        <f t="shared" si="163"/>
        <v>6.0629567717357489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72.393882557915504</v>
      </c>
      <c r="T160" s="62">
        <f t="shared" si="142"/>
        <v>321.03333748974029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5.944065887480491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3.054233636445858E-20</v>
      </c>
      <c r="AC160" s="24">
        <f t="shared" si="163"/>
        <v>5.944065887480491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72.393882557915504</v>
      </c>
      <c r="T161" s="62">
        <f t="shared" si="142"/>
        <v>321.03333748974029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5.8275063809491998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2.1596693156589147E-20</v>
      </c>
      <c r="AC161" s="24">
        <f t="shared" si="163"/>
        <v>5.8275063809491998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72.393882557915504</v>
      </c>
      <c r="T162" s="62">
        <f t="shared" si="142"/>
        <v>321.03333748974029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5.7132325352467079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1.527116818222929E-20</v>
      </c>
      <c r="AC162" s="24">
        <f t="shared" si="163"/>
        <v>5.7132325352467079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72.393882557915504</v>
      </c>
      <c r="T163" s="62">
        <f t="shared" si="142"/>
        <v>321.03333748974029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5.6011995299582784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1.0798346578294573E-20</v>
      </c>
      <c r="AC163" s="24">
        <f t="shared" si="163"/>
        <v>5.6011995299582784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72.393882557915504</v>
      </c>
      <c r="T164" s="62">
        <f t="shared" si="142"/>
        <v>321.03333748974029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5.4913634235701689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7.635584091114645E-21</v>
      </c>
      <c r="AC164" s="24">
        <f t="shared" si="163"/>
        <v>5.4913634235701689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72.393882557915504</v>
      </c>
      <c r="T165" s="62">
        <f t="shared" si="142"/>
        <v>321.03333748974029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5.3836811362349204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5.3991732891472867E-21</v>
      </c>
      <c r="AC165" s="24">
        <f t="shared" si="163"/>
        <v>5.3836811362349204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72.393882557915504</v>
      </c>
      <c r="T166" s="62">
        <f t="shared" si="142"/>
        <v>321.03333748974029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5.2781104328746062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3.8177920455573225E-21</v>
      </c>
      <c r="AC166" s="24">
        <f t="shared" si="163"/>
        <v>5.2781104328746062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72.393882557915504</v>
      </c>
      <c r="T167" s="62">
        <f t="shared" si="142"/>
        <v>321.03333748974029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5.1746099066154168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2.6995866445736434E-21</v>
      </c>
      <c r="AC167" s="24">
        <f t="shared" si="163"/>
        <v>5.1746099066154168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72.393882557915504</v>
      </c>
      <c r="T168" s="62">
        <f t="shared" si="142"/>
        <v>321.03333748974029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5.0731389625470822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1.9088960227786612E-21</v>
      </c>
      <c r="AC168" s="24">
        <f t="shared" si="163"/>
        <v>5.0731389625470822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72.393882557915504</v>
      </c>
      <c r="T169" s="62">
        <f t="shared" si="142"/>
        <v>321.03333748974029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4.9736578018007638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1.3497933222868217E-21</v>
      </c>
      <c r="AC169" s="24">
        <f t="shared" si="163"/>
        <v>4.9736578018007638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72.393882557915504</v>
      </c>
      <c r="T170" s="62">
        <f t="shared" si="142"/>
        <v>321.03333748974029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4.8761274059391635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9.5444801138933062E-22</v>
      </c>
      <c r="AC170" s="24">
        <f t="shared" si="163"/>
        <v>4.8761274059391635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72.393882557915504</v>
      </c>
      <c r="T171" s="62">
        <f t="shared" si="142"/>
        <v>321.03333748974029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4.7805095216527418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6.7489666114341084E-22</v>
      </c>
      <c r="AC171" s="24">
        <f t="shared" si="163"/>
        <v>4.7805095216527418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72.393882557915504</v>
      </c>
      <c r="T172" s="62">
        <f t="shared" si="142"/>
        <v>321.03333748974029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4.686766645756026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4.7722400569466531E-22</v>
      </c>
      <c r="AC172" s="24">
        <f t="shared" si="163"/>
        <v>4.686766645756026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72.393882557915504</v>
      </c>
      <c r="T173" s="62">
        <f t="shared" si="142"/>
        <v>321.03333748974029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4.5948620104781366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3.3744833057170542E-22</v>
      </c>
      <c r="AC173" s="24">
        <f t="shared" si="163"/>
        <v>4.5948620104781366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72.393882557915504</v>
      </c>
      <c r="T174" s="62">
        <f t="shared" si="142"/>
        <v>321.03333748974029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4.5047595690417541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2.3861200284733266E-22</v>
      </c>
      <c r="AC174" s="24">
        <f t="shared" si="163"/>
        <v>4.5047595690417541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72.393882557915504</v>
      </c>
      <c r="T175" s="62">
        <f t="shared" si="142"/>
        <v>321.03333748974029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4.4164239815248765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1.6872416528585271E-22</v>
      </c>
      <c r="AC175" s="24">
        <f t="shared" si="163"/>
        <v>4.4164239815248765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72.393882557915504</v>
      </c>
      <c r="T176" s="62">
        <f t="shared" si="142"/>
        <v>321.03333748974029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4.3298206009998168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1.1930600142366633E-22</v>
      </c>
      <c r="AC176" s="24">
        <f t="shared" si="163"/>
        <v>4.3298206009998168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72.393882557915504</v>
      </c>
      <c r="T177" s="62">
        <f t="shared" si="142"/>
        <v>321.03333748974029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4.2449154599440071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8.4362082642926355E-23</v>
      </c>
      <c r="AC177" s="24">
        <f t="shared" si="163"/>
        <v>4.2449154599440071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72.393882557915504</v>
      </c>
      <c r="T178" s="62">
        <f t="shared" si="142"/>
        <v>321.03333748974029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4.1616752569172792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5.9653000711833164E-23</v>
      </c>
      <c r="AC178" s="24">
        <f t="shared" si="163"/>
        <v>4.1616752569172792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72.393882557915504</v>
      </c>
      <c r="T179" s="62">
        <f t="shared" si="142"/>
        <v>321.03333748974029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4.0800673435003949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4.2181041321463177E-23</v>
      </c>
      <c r="AC179" s="24">
        <f t="shared" si="163"/>
        <v>4.0800673435003949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72.393882557915504</v>
      </c>
      <c r="T180" s="62">
        <f t="shared" si="142"/>
        <v>321.03333748974029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4.000059711489703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2.9826500355916582E-23</v>
      </c>
      <c r="AC180" s="24">
        <f t="shared" si="163"/>
        <v>4.000059711489703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72.393882557915504</v>
      </c>
      <c r="T181" s="62">
        <f t="shared" si="142"/>
        <v>321.03333748974029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3.9216209803429041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2.1090520660731589E-23</v>
      </c>
      <c r="AC181" s="24">
        <f t="shared" si="163"/>
        <v>3.9216209803429041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72.393882557915504</v>
      </c>
      <c r="T182" s="62">
        <f t="shared" si="142"/>
        <v>321.03333748974029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3.8447203848709921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1.4913250177958291E-23</v>
      </c>
      <c r="AC182" s="24">
        <f t="shared" si="163"/>
        <v>3.8447203848709921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72.393882557915504</v>
      </c>
      <c r="T183" s="62">
        <f t="shared" si="142"/>
        <v>321.03333748974029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3.7693277631715523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1.0545260330365794E-23</v>
      </c>
      <c r="AC183" s="24">
        <f t="shared" si="163"/>
        <v>3.7693277631715523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72.393882557915504</v>
      </c>
      <c r="T184" s="62">
        <f t="shared" si="142"/>
        <v>321.03333748974029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3.6954135447986802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7.4566250889791455E-24</v>
      </c>
      <c r="AC184" s="24">
        <f t="shared" si="163"/>
        <v>3.6954135447986802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72.393882557915504</v>
      </c>
      <c r="T185" s="62">
        <f t="shared" si="142"/>
        <v>321.03333748974029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3.6229487391648783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5.2726301651828972E-24</v>
      </c>
      <c r="AC185" s="24">
        <f t="shared" si="163"/>
        <v>3.6229487391648783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72.393882557915504</v>
      </c>
      <c r="T186" s="62">
        <f t="shared" si="142"/>
        <v>321.03333748974029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3.5519049241703882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3.7283125444895727E-24</v>
      </c>
      <c r="AC186" s="24">
        <f t="shared" si="163"/>
        <v>3.5519049241703882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72.393882557915504</v>
      </c>
      <c r="T187" s="62">
        <f t="shared" si="142"/>
        <v>321.03333748974029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3.4822542350554917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2.6363150825914486E-24</v>
      </c>
      <c r="AC187" s="24">
        <f t="shared" si="163"/>
        <v>3.4822542350554917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72.393882557915504</v>
      </c>
      <c r="T188" s="62">
        <f t="shared" si="142"/>
        <v>321.03333748974029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3.4139693534714128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1.8641562722447864E-24</v>
      </c>
      <c r="AC188" s="24">
        <f t="shared" si="163"/>
        <v>3.4139693534714128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72.393882557915504</v>
      </c>
      <c r="T189" s="62">
        <f t="shared" si="142"/>
        <v>321.03333748974029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3.3470234967655323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1.3181575412957243E-24</v>
      </c>
      <c r="AC189" s="24">
        <f t="shared" si="163"/>
        <v>3.3470234967655323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72.393882557915504</v>
      </c>
      <c r="T190" s="62">
        <f t="shared" si="142"/>
        <v>321.03333748974029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3.2813904074767137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9.3207813612239318E-25</v>
      </c>
      <c r="AC190" s="24">
        <f t="shared" si="163"/>
        <v>3.2813904074767137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72.393882557915504</v>
      </c>
      <c r="T191" s="62">
        <f t="shared" si="142"/>
        <v>321.03333748974029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3.2170443430366169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6.5907877064786215E-25</v>
      </c>
      <c r="AC191" s="24">
        <f t="shared" si="163"/>
        <v>3.2170443430366169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72.393882557915504</v>
      </c>
      <c r="T192" s="62">
        <f t="shared" si="142"/>
        <v>321.03333748974029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3.1539600656729667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4.6603906806119659E-25</v>
      </c>
      <c r="AC192" s="24">
        <f t="shared" si="163"/>
        <v>3.1539600656729667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72.393882557915504</v>
      </c>
      <c r="T193" s="62">
        <f t="shared" si="142"/>
        <v>321.03333748974029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3.0921128325108076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3.2953938532393107E-25</v>
      </c>
      <c r="AC193" s="24">
        <f t="shared" si="163"/>
        <v>3.0921128325108076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72.393882557915504</v>
      </c>
      <c r="T194" s="62">
        <f t="shared" si="142"/>
        <v>321.03333748974029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3.0314783858678713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2.330195340305983E-25</v>
      </c>
      <c r="AC194" s="24">
        <f t="shared" si="163"/>
        <v>3.0314783858678713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72.393882557915504</v>
      </c>
      <c r="T195" s="62">
        <f t="shared" si="142"/>
        <v>321.03333748974029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2.9720329437402424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1.6476969266196554E-25</v>
      </c>
      <c r="AC195" s="24">
        <f t="shared" si="163"/>
        <v>2.9720329437402424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72.393882557915504</v>
      </c>
      <c r="T196" s="62">
        <f t="shared" si="142"/>
        <v>321.03333748974029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2.9137531904745968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1.1650976701529915E-25</v>
      </c>
      <c r="AC196" s="24">
        <f t="shared" si="163"/>
        <v>2.9137531904745968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72.393882557915504</v>
      </c>
      <c r="T197" s="62">
        <f t="shared" ref="T197:T203" si="204">$T$3</f>
        <v>321.03333748974029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2.8566162676233509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8.2384846330982769E-26</v>
      </c>
      <c r="AC197" s="24">
        <f t="shared" si="163"/>
        <v>2.8566162676233509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72.393882557915504</v>
      </c>
      <c r="T198" s="62">
        <f t="shared" si="204"/>
        <v>321.03333748974029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2.8005997649791361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5.8254883507649574E-26</v>
      </c>
      <c r="AC198" s="24">
        <f t="shared" si="163"/>
        <v>2.8005997649791361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72.393882557915504</v>
      </c>
      <c r="T199" s="62">
        <f t="shared" si="204"/>
        <v>321.03333748974029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2.7456817117850814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4.1192423165491384E-26</v>
      </c>
      <c r="AC199" s="24">
        <f t="shared" si="163"/>
        <v>2.7456817117850814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72.393882557915504</v>
      </c>
      <c r="T200" s="62">
        <f t="shared" si="204"/>
        <v>321.03333748974029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2.6918405681174571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2.9127441753824787E-26</v>
      </c>
      <c r="AC200" s="24">
        <f t="shared" si="163"/>
        <v>2.6918405681174571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72.393882557915504</v>
      </c>
      <c r="T201" s="62">
        <f t="shared" si="204"/>
        <v>321.03333748974029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2.6390552164373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2.0596211582745692E-26</v>
      </c>
      <c r="AC201" s="24">
        <f t="shared" si="163"/>
        <v>2.6390552164373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72.393882557915504</v>
      </c>
      <c r="T202" s="62">
        <f t="shared" si="204"/>
        <v>321.03333748974029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2.5873049533077053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1.4563720876912394E-26</v>
      </c>
      <c r="AC202" s="24">
        <f t="shared" si="163"/>
        <v>2.5873049533077053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72.393882557915504</v>
      </c>
      <c r="T203" s="62">
        <f t="shared" si="204"/>
        <v>321.03333748974029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2.5365694812735384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1.0298105791372846E-26</v>
      </c>
      <c r="AC203" s="24">
        <f t="shared" si="163"/>
        <v>2.5365694812735384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31" sqref="I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4.32</v>
      </c>
      <c r="C6" s="156">
        <f ca="1">IF(OR('Données projet'!B9="",'Données projet'!C9="",'Données projet'!C9=0%),0,Calculateur!S3)</f>
        <v>72.393882557915504</v>
      </c>
      <c r="D6" s="156">
        <f>IF(OR('Données projet'!B9="",'Données projet'!C9="",'Données projet'!C9=0%),0,Calculateur!T3)</f>
        <v>321.03333748974029</v>
      </c>
      <c r="E6" s="156">
        <f ca="1">MIN(C6,D6)</f>
        <v>72.393882557915504</v>
      </c>
      <c r="F6" s="156">
        <f ca="1">E6*B6</f>
        <v>312.741572650195</v>
      </c>
      <c r="G6" s="156">
        <f ca="1">F6*(100%-'Données projet'!$C$24)*(100%-'Données projet'!$C$25)*(100%-'Données projet'!$C$26)*(100%-'Données projet'!$C$27)</f>
        <v>202.65653907732636</v>
      </c>
      <c r="H6" s="157">
        <f>IF(OR('Données projet'!B9="",'Données projet'!C9="",'Données projet'!C9=0%),0,AVERAGE(Calculateur!$AC$3:$AC$33)*B6)</f>
        <v>130.6017552228939</v>
      </c>
      <c r="I6" s="158">
        <f>H6*(100%-'Données projet'!$C$24)*(100%-'Données projet'!$C$25)*(100%-'Données projet'!$C$26)*(100%-'Données projet'!$C$27)</f>
        <v>84.629937384435266</v>
      </c>
      <c r="J6" s="159">
        <f>IF(OR('Données projet'!B9="",'Données projet'!C9="",'Données projet'!C9=0%),0,SUM(Calculateur!$V$3:$V$33)*VLOOKUP('Données projet'!$B$9,Paramètres!$A$1:$I$89,9,0)*B6)</f>
        <v>1050.1056000000001</v>
      </c>
      <c r="K6" s="160">
        <f>J6*(100%-'Données projet'!$C$24)*(100%-'Données projet'!$C$25)*(100%-'Données projet'!$C$26)*(100%-'Données projet'!$C$27)</f>
        <v>680.46842880000008</v>
      </c>
      <c r="L6" s="161">
        <f ca="1">G6+I6+K6</f>
        <v>967.75490526176168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312.741572650195</v>
      </c>
      <c r="G16" s="175">
        <f t="shared" ca="1" si="3"/>
        <v>202.65653907732636</v>
      </c>
      <c r="H16" s="176">
        <f t="shared" si="3"/>
        <v>130.6017552228939</v>
      </c>
      <c r="I16" s="176">
        <f t="shared" si="3"/>
        <v>84.629937384435266</v>
      </c>
      <c r="J16" s="177">
        <f t="shared" si="3"/>
        <v>1050.1056000000001</v>
      </c>
      <c r="K16" s="177">
        <f t="shared" si="3"/>
        <v>680.46842880000008</v>
      </c>
      <c r="L16" s="178">
        <f t="shared" ca="1" si="3"/>
        <v>967.75490526176168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23" sqref="C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4.32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/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2023-07-07T09:56:57Z</dcterms:modified>
</cp:coreProperties>
</file>