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érigord\CELLES (24) - VARAILLON\Doc fin\"/>
    </mc:Choice>
  </mc:AlternateContent>
  <xr:revisionPtr revIDLastSave="0" documentId="13_ncr:1_{68A5ED94-D99F-441F-910F-4B2B27B92519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5">REE!$A$1:$M$56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<sst xmlns="http://schemas.openxmlformats.org/spreadsheetml/2006/main" count="1170" uniqueCount="324">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</sst>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90" zoomScaleNormal="90" workbookViewId="0">
      <selection activeCell="F43" sqref="F4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1.62</v>
      </c>
      <c r="E9" s="37">
        <v>115</v>
      </c>
      <c r="F9" s="38" t="str">
        <f t="array" ref="F9">IF(E9="","",IF(INDEX(A:A,MAX(IF(ISNUMBER($A$36:$A$55),ROW($A$36:$A$55),"")))&lt;&gt;E9,"Corrigez : révolution incorrecte","OK"))</f>
        <v>Corrigez : révolution incorrecte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>
        <v>1</v>
      </c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197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362.73098611483852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260.61041945338798</v>
      </c>
      <c r="S4" s="62">
        <f ca="1">AVERAGE(OFFSET($R$3,0,0,'Données projet'!$E$9+1,1))-AVERAGE(OFFSET($H$3,0,0,'Données projet'!$E$9+1,1))</f>
        <v>362.73098611483852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262.31694032477441</v>
      </c>
      <c r="S5" s="62">
        <f ca="1">AVERAGE(OFFSET($R$3,0,0,'Données projet'!$E$9+1,1))-AVERAGE(OFFSET($H$3,0,0,'Données projet'!$E$9+1,1))</f>
        <v>362.73098611483852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264.10995832109523</v>
      </c>
      <c r="S6" s="62">
        <f ca="1">AVERAGE(OFFSET($R$3,0,0,'Données projet'!$E$9+1,1))-AVERAGE(OFFSET($H$3,0,0,'Données projet'!$E$9+1,1))</f>
        <v>362.73098611483852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266.00497533148734</v>
      </c>
      <c r="S7" s="62">
        <f ca="1">AVERAGE(OFFSET($R$3,0,0,'Données projet'!$E$9+1,1))-AVERAGE(OFFSET($H$3,0,0,'Données projet'!$E$9+1,1))</f>
        <v>362.73098611483852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268.02028041979435</v>
      </c>
      <c r="S8" s="62">
        <f ca="1">AVERAGE(OFFSET($R$3,0,0,'Données projet'!$E$9+1,1))-AVERAGE(OFFSET($H$3,0,0,'Données projet'!$E$9+1,1))</f>
        <v>362.73098611483852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270.17745244540737</v>
      </c>
      <c r="S9" s="62">
        <f ca="1">AVERAGE(OFFSET($R$3,0,0,'Données projet'!$E$9+1,1))-AVERAGE(OFFSET($H$3,0,0,'Données projet'!$E$9+1,1))</f>
        <v>362.73098611483852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272.50195357358808</v>
      </c>
      <c r="S10" s="62">
        <f ca="1">AVERAGE(OFFSET($R$3,0,0,'Données projet'!$E$9+1,1))-AVERAGE(OFFSET($H$3,0,0,'Données projet'!$E$9+1,1))</f>
        <v>362.73098611483852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275.02383015254469</v>
      </c>
      <c r="S11" s="62">
        <f ca="1">AVERAGE(OFFSET($R$3,0,0,'Données projet'!$E$9+1,1))-AVERAGE(OFFSET($H$3,0,0,'Données projet'!$E$9+1,1))</f>
        <v>362.73098611483852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277.77854042859184</v>
      </c>
      <c r="S12" s="62">
        <f ca="1">AVERAGE(OFFSET($R$3,0,0,'Données projet'!$E$9+1,1))-AVERAGE(OFFSET($H$3,0,0,'Données projet'!$E$9+1,1))</f>
        <v>362.73098611483852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280.80793210997274</v>
      </c>
      <c r="S13" s="62">
        <f ca="1">AVERAGE(OFFSET($R$3,0,0,'Données projet'!$E$9+1,1))-AVERAGE(OFFSET($H$3,0,0,'Données projet'!$E$9+1,1))</f>
        <v>362.73098611483852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284.16139697381971</v>
      </c>
      <c r="S14" s="62">
        <f ca="1">AVERAGE(OFFSET($R$3,0,0,'Données projet'!$E$9+1,1))-AVERAGE(OFFSET($H$3,0,0,'Données projet'!$E$9+1,1))</f>
        <v>362.73098611483852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287.89723465691981</v>
      </c>
      <c r="S15" s="62">
        <f ca="1">AVERAGE(OFFSET($R$3,0,0,'Données projet'!$E$9+1,1))-AVERAGE(OFFSET($H$3,0,0,'Données projet'!$E$9+1,1))</f>
        <v>362.73098611483852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292.0842636185788</v>
      </c>
      <c r="S16" s="62">
        <f ca="1">AVERAGE(OFFSET($R$3,0,0,'Données projet'!$E$9+1,1))-AVERAGE(OFFSET($H$3,0,0,'Données projet'!$E$9+1,1))</f>
        <v>362.73098611483852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296.80372417751374</v>
      </c>
      <c r="S17" s="62">
        <f ca="1">AVERAGE(OFFSET($R$3,0,0,'Données projet'!$E$9+1,1))-AVERAGE(OFFSET($H$3,0,0,'Données projet'!$E$9+1,1))</f>
        <v>362.73098611483852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302.15152669905046</v>
      </c>
      <c r="S18" s="62">
        <f ca="1">AVERAGE(OFFSET($R$3,0,0,'Données projet'!$E$9+1,1))-AVERAGE(OFFSET($H$3,0,0,'Données projet'!$E$9+1,1))</f>
        <v>362.73098611483852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308.24090767423354</v>
      </c>
      <c r="S19" s="62">
        <f ca="1">AVERAGE(OFFSET($R$3,0,0,'Données projet'!$E$9+1,1))-AVERAGE(OFFSET($H$3,0,0,'Données projet'!$E$9+1,1))</f>
        <v>362.73098611483852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315.20556786121267</v>
      </c>
      <c r="S20" s="62">
        <f ca="1">AVERAGE(OFFSET($R$3,0,0,'Données projet'!$E$9+1,1))-AVERAGE(OFFSET($H$3,0,0,'Données projet'!$E$9+1,1))</f>
        <v>362.73098611483852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323.20338017372916</v>
      </c>
      <c r="S21" s="62">
        <f ca="1">AVERAGE(OFFSET($R$3,0,0,'Données projet'!$E$9+1,1))-AVERAGE(OFFSET($H$3,0,0,'Données projet'!$E$9+1,1))</f>
        <v>362.73098611483852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332.42077098296102</v>
      </c>
      <c r="S22" s="62">
        <f ca="1">AVERAGE(OFFSET($R$3,0,0,'Données projet'!$E$9+1,1))-AVERAGE(OFFSET($H$3,0,0,'Données projet'!$E$9+1,1))</f>
        <v>362.73098611483852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343.07789739847863</v>
      </c>
      <c r="S23" s="62">
        <f ca="1">AVERAGE(OFFSET($R$3,0,0,'Données projet'!$E$9+1,1))-AVERAGE(OFFSET($H$3,0,0,'Données projet'!$E$9+1,1))</f>
        <v>362.73098611483852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355.4347654452813</v>
      </c>
      <c r="S24" s="62">
        <f ca="1">AVERAGE(OFFSET($R$3,0,0,'Données projet'!$E$9+1,1))-AVERAGE(OFFSET($H$3,0,0,'Données projet'!$E$9+1,1))</f>
        <v>362.73098611483852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369.7984604882671</v>
      </c>
      <c r="S25" s="62">
        <f ca="1">AVERAGE(OFFSET($R$3,0,0,'Données projet'!$E$9+1,1))-AVERAGE(OFFSET($H$3,0,0,'Données projet'!$E$9+1,1))</f>
        <v>362.73098611483852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386.53169252010935</v>
      </c>
      <c r="S26" s="62">
        <f ca="1">AVERAGE(OFFSET($R$3,0,0,'Données projet'!$E$9+1,1))-AVERAGE(OFFSET($H$3,0,0,'Données projet'!$E$9+1,1))</f>
        <v>362.73098611483852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406.06289590738135</v>
      </c>
      <c r="S27" s="62">
        <f ca="1">AVERAGE(OFFSET($R$3,0,0,'Données projet'!$E$9+1,1))-AVERAGE(OFFSET($H$3,0,0,'Données projet'!$E$9+1,1))</f>
        <v>362.73098611483852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362.73098611483852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362.73098611483852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362.73098611483852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362.73098611483852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362.73098611483852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362.73098611483852</v>
      </c>
      <c r="T33" s="62">
        <f t="shared" si="34"/>
        <v>231.36959598460686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362.73098611483852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362.73098611483852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362.73098611483852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362.73098611483852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362.73098611483852</v>
      </c>
      <c r="T38" s="62">
        <f t="shared" si="34"/>
        <v>231.36959598460686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362.73098611483852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362.73098611483852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362.73098611483852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362.73098611483852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362.73098611483852</v>
      </c>
      <c r="T43" s="62">
        <f t="shared" si="34"/>
        <v>231.36959598460686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362.73098611483852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362.73098611483852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362.73098611483852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362.73098611483852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362.73098611483852</v>
      </c>
      <c r="T48" s="62">
        <f t="shared" si="34"/>
        <v>231.36959598460686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362.73098611483852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362.73098611483852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362.73098611483852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362.73098611483852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362.73098611483852</v>
      </c>
      <c r="T53" s="62">
        <f t="shared" si="34"/>
        <v>231.36959598460686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362.73098611483852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362.73098611483852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362.73098611483852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362.73098611483852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362.73098611483852</v>
      </c>
      <c r="T58" s="62">
        <f t="shared" si="34"/>
        <v>231.36959598460686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362.73098611483852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362.73098611483852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362.73098611483852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362.73098611483852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362.73098611483852</v>
      </c>
      <c r="T63" s="62">
        <f t="shared" si="34"/>
        <v>231.36959598460686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362.73098611483852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362.73098611483852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362.73098611483852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362.73098611483852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362.73098611483852</v>
      </c>
      <c r="T68" s="62">
        <f t="shared" si="34"/>
        <v>231.36959598460686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362.73098611483852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362.73098611483852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362.73098611483852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362.73098611483852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362.73098611483852</v>
      </c>
      <c r="T73" s="62">
        <f t="shared" si="88"/>
        <v>231.36959598460686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362.73098611483852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362.73098611483852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362.73098611483852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362.73098611483852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362.73098611483852</v>
      </c>
      <c r="T78" s="62">
        <f t="shared" si="88"/>
        <v>231.36959598460686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362.73098611483852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362.73098611483852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362.73098611483852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362.73098611483852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362.73098611483852</v>
      </c>
      <c r="T83" s="62">
        <f t="shared" si="88"/>
        <v>231.36959598460686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362.73098611483852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362.73098611483852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362.73098611483852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362.73098611483852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362.73098611483852</v>
      </c>
      <c r="T88" s="62">
        <f t="shared" si="88"/>
        <v>231.36959598460686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362.73098611483852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362.73098611483852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362.73098611483852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362.73098611483852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362.73098611483852</v>
      </c>
      <c r="T93" s="62">
        <f t="shared" si="88"/>
        <v>231.36959598460686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362.73098611483852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362.73098611483852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362.73098611483852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362.73098611483852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362.73098611483852</v>
      </c>
      <c r="T98" s="62">
        <f t="shared" si="88"/>
        <v>231.36959598460686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362.73098611483852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362.73098611483852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362.73098611483852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362.73098611483852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362.73098611483852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362.73098611483852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362.73098611483852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362.73098611483852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362.73098611483852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362.73098611483852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362.73098611483852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362.73098611483852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362.73098611483852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362.73098611483852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362.73098611483852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362.73098611483852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362.73098611483852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362.73098611483852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362.73098611483852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362.73098611483852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823.35438380242022</v>
      </c>
      <c r="S119" s="62">
        <f ca="1">AVERAGE(OFFSET($R$3,0,0,'Données projet'!$E$9+1,1))-AVERAGE(OFFSET($H$3,0,0,'Données projet'!$E$9+1,1))</f>
        <v>362.73098611483852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830.24430301816005</v>
      </c>
      <c r="S120" s="62">
        <f ca="1">AVERAGE(OFFSET($R$3,0,0,'Données projet'!$E$9+1,1))-AVERAGE(OFFSET($H$3,0,0,'Données projet'!$E$9+1,1))</f>
        <v>362.73098611483852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837.13236401487143</v>
      </c>
      <c r="S121" s="62">
        <f ca="1">AVERAGE(OFFSET($R$3,0,0,'Données projet'!$E$9+1,1))-AVERAGE(OFFSET($H$3,0,0,'Données projet'!$E$9+1,1))</f>
        <v>362.73098611483852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844.01859365737369</v>
      </c>
      <c r="S122" s="62">
        <f ca="1">AVERAGE(OFFSET($R$3,0,0,'Données projet'!$E$9+1,1))-AVERAGE(OFFSET($H$3,0,0,'Données projet'!$E$9+1,1))</f>
        <v>362.73098611483852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850.90301808359141</v>
      </c>
      <c r="S123" s="62">
        <f ca="1">AVERAGE(OFFSET($R$3,0,0,'Données projet'!$E$9+1,1))-AVERAGE(OFFSET($H$3,0,0,'Données projet'!$E$9+1,1))</f>
        <v>362.73098611483852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362.73098611483852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362.73098611483852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362.73098611483852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362.73098611483852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362.73098611483852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362.73098611483852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362.73098611483852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362.73098611483852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362.73098611483852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362.73098611483852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362.73098611483852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362.73098611483852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362.73098611483852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362.73098611483852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362.73098611483852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362.73098611483852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362.73098611483852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362.73098611483852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362.73098611483852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362.73098611483852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362.73098611483852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362.73098611483852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362.73098611483852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362.73098611483852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362.73098611483852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362.73098611483852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362.73098611483852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362.73098611483852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362.73098611483852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362.73098611483852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362.73098611483852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362.73098611483852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362.73098611483852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362.73098611483852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362.73098611483852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362.73098611483852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362.73098611483852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362.73098611483852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362.73098611483852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362.73098611483852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362.73098611483852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362.73098611483852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362.73098611483852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362.73098611483852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362.73098611483852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362.73098611483852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362.73098611483852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362.73098611483852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362.73098611483852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362.73098611483852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362.73098611483852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362.73098611483852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362.73098611483852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362.73098611483852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362.73098611483852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362.73098611483852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362.73098611483852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362.73098611483852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362.73098611483852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362.73098611483852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362.73098611483852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362.73098611483852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362.73098611483852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362.73098611483852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362.73098611483852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362.73098611483852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362.73098611483852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362.73098611483852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362.73098611483852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362.73098611483852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362.73098611483852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362.73098611483852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362.73098611483852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362.73098611483852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362.73098611483852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362.73098611483852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362.73098611483852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362.73098611483852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362.73098611483852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362.73098611483852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1.62</v>
      </c>
      <c r="C6" s="156">
        <f ca="1">IF(OR('Données projet'!B9="",'Données projet'!C9="",'Données projet'!C9=0%),0,Calculateur!S3)</f>
        <v>362.73098611483852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374.81874549506313</v>
      </c>
      <c r="G6" s="156">
        <f ca="1">F6*(100%-'Données projet'!$C$24)*(100%-'Données projet'!$C$25)*(100%-'Données projet'!$C$26)*(100%-'Données projet'!$C$27)</f>
        <v>337.33687094555683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11.745000000000001</v>
      </c>
      <c r="K6" s="160">
        <f>J6*(100%-'Données projet'!$C$24)*(100%-'Données projet'!$C$25)*(100%-'Données projet'!$C$26)*(100%-'Données projet'!$C$27)</f>
        <v>10.570500000000001</v>
      </c>
      <c r="L6" s="161">
        <f ca="1">G6+I6+K6</f>
        <v>347.90737094555681</v>
      </c>
      <c r="M6" s="25">
        <f ca="1">L6/B6</f>
        <v>214.75763638614617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374.81874549506313</v>
      </c>
      <c r="G16" s="175">
        <f t="shared" ca="1" si="3"/>
        <v>337.33687094555683</v>
      </c>
      <c r="H16" s="176">
        <f t="shared" si="3"/>
        <v>0</v>
      </c>
      <c r="I16" s="176">
        <f t="shared" si="3"/>
        <v>0</v>
      </c>
      <c r="J16" s="177">
        <f t="shared" si="3"/>
        <v>11.745000000000001</v>
      </c>
      <c r="K16" s="177">
        <f t="shared" si="3"/>
        <v>10.570500000000001</v>
      </c>
      <c r="L16" s="178">
        <f t="shared" ca="1" si="3"/>
        <v>347.90737094555681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8" zoomScale="90" zoomScaleNormal="90" workbookViewId="0">
      <selection activeCell="P44" sqref="P4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1218.2217665114251</v>
      </c>
      <c r="U10" s="190">
        <f>'Données projet'!D9</f>
        <v>1.62</v>
      </c>
      <c r="V10" s="189">
        <f>U10*T10</f>
        <v>1973.5192617485088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5530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1485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-9287.1860014093872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-9287.1860014093872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20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30</v>
      </c>
      <c r="D27" s="194">
        <f t="shared" si="2"/>
        <v>630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40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50</v>
      </c>
      <c r="D30" s="194">
        <f t="shared" si="2"/>
        <v>1050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60</v>
      </c>
      <c r="D31" s="194">
        <f t="shared" si="2"/>
        <v>1260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70</v>
      </c>
      <c r="D32" s="194">
        <f t="shared" si="2"/>
        <v>1470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70</v>
      </c>
      <c r="D33" s="194">
        <f t="shared" si="2"/>
        <v>1470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80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90</v>
      </c>
      <c r="D36" s="194">
        <f t="shared" si="2"/>
        <v>1890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100</v>
      </c>
      <c r="D38" s="194">
        <f t="shared" si="2"/>
        <v>2100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110</v>
      </c>
      <c r="D40" s="194">
        <f t="shared" si="2"/>
        <v>2090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110</v>
      </c>
      <c r="D41" s="194">
        <f t="shared" si="2"/>
        <v>1980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200</v>
      </c>
      <c r="D42" s="194">
        <f t="shared" si="2"/>
        <v>57000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>
        <v>80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cp:lastPrinted>2023-01-02T14:22:56Z</cp:lastPrinted>
  <dcterms:created xsi:type="dcterms:W3CDTF">2021-02-01T08:22:39Z</dcterms:created>
  <dcterms:modified xsi:type="dcterms:W3CDTF">2023-05-31T09:47:08Z</dcterms:modified>
</cp:coreProperties>
</file>