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Morcenx la nouvelle (40) - Indivision PAUTRIZEL\Doc fin\"/>
    </mc:Choice>
  </mc:AlternateContent>
  <xr:revisionPtr revIDLastSave="0" documentId="13_ncr:1_{71A6C2D0-AE3C-4BFD-BD8C-880A39BFAD9B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<sst xmlns="http://schemas.openxmlformats.org/spreadsheetml/2006/main" count="1170" uniqueCount="324">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</sst>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47" sqref="D4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0.13500000000000001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</v>
      </c>
      <c r="Z21" s="23">
        <f>EXP(-LN(2)/35)*Z20+(1-EXP(-LN(2)/35))/(LN(2)/35)*V21*W21*VLOOKUP('Données projet'!$B$9,Paramètres!$A$1:$I$89,3,0)*0.475*44/12</f>
        <v>4.2837419395053642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22.309447430816149</v>
      </c>
      <c r="AC21" s="24">
        <f t="shared" si="3"/>
        <v>26.593189370321515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4.1997403728962519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15.775161562854901</v>
      </c>
      <c r="AC22" s="24">
        <f t="shared" si="3"/>
        <v>19.974901935751152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4.1173860257724479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11.154723715408077</v>
      </c>
      <c r="AC23" s="24">
        <f t="shared" si="3"/>
        <v>15.272109741180525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4.03664659716455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7.8875807814274514</v>
      </c>
      <c r="AC24" s="24">
        <f t="shared" si="3"/>
        <v>11.924227378592001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3.9574904195054641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5.5773618577040391</v>
      </c>
      <c r="AC25" s="24">
        <f t="shared" si="3"/>
        <v>9.5348522772095023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13.16132731513806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21.547738152655221</v>
      </c>
      <c r="AC26" s="24">
        <f t="shared" si="3"/>
        <v>34.70906546779328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12.903241714105203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15.236551766974598</v>
      </c>
      <c r="AC27" s="24">
        <f t="shared" si="3"/>
        <v>28.139793481079799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12.650217014291927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10.773869076327612</v>
      </c>
      <c r="AC28" s="24">
        <f t="shared" si="3"/>
        <v>23.424086090619539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12.402153974512162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7.6182758834872999</v>
      </c>
      <c r="AC29" s="24">
        <f t="shared" si="3"/>
        <v>20.02042985799946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12.158955299638963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5.386934538163807</v>
      </c>
      <c r="AC30" s="24">
        <f t="shared" si="3"/>
        <v>17.545889837802768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11.920525602443483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3.8091379417436508</v>
      </c>
      <c r="AC31" s="24">
        <f t="shared" si="3"/>
        <v>15.729663544187133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11.686771366182251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2.6934672690819039</v>
      </c>
      <c r="AC32" s="24">
        <f t="shared" si="3"/>
        <v>14.380238635264154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11.457600907918097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1.9045689708718256</v>
      </c>
      <c r="AC33" s="24">
        <f t="shared" si="3"/>
        <v>13.362169878789922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11.232924342560326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1.3467336345409522</v>
      </c>
      <c r="AC34" s="24">
        <f t="shared" si="3"/>
        <v>12.579657977101277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11.012653547610046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0.95228448543591304</v>
      </c>
      <c r="AC35" s="24">
        <f t="shared" si="3"/>
        <v>11.964938033045959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10.796702128596824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0.6733668172704762</v>
      </c>
      <c r="AC36" s="24">
        <f t="shared" si="3"/>
        <v>11.4700689458673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91.797592988315614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66.490946349998552</v>
      </c>
      <c r="AC37" s="24">
        <f t="shared" si="3"/>
        <v>158.28853933831417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89.997498180817814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47.016199051594903</v>
      </c>
      <c r="AC38" s="24">
        <f t="shared" si="3"/>
        <v>137.01369723241271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88.232702134545633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33.245473174999283</v>
      </c>
      <c r="AC39" s="24">
        <f t="shared" si="3"/>
        <v>121.47817530954492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86.50251266232155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23.508099525797455</v>
      </c>
      <c r="AC40" s="24">
        <f t="shared" si="3"/>
        <v>110.01061218811901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84.806251150336394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16.622736587499645</v>
      </c>
      <c r="AC41" s="24">
        <f t="shared" si="3"/>
        <v>101.42898773783604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83.143252291983913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11.754049762898729</v>
      </c>
      <c r="AC42" s="24">
        <f t="shared" si="3"/>
        <v>94.897302054882644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81.512863826914568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8.3113682937498226</v>
      </c>
      <c r="AC43" s="24">
        <f t="shared" si="3"/>
        <v>89.824232120664391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79.914446285206466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5.8770248814493646</v>
      </c>
      <c r="AC44" s="24">
        <f t="shared" si="3"/>
        <v>85.791471166655825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78.347372736552828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4.1556841468749113</v>
      </c>
      <c r="AC45" s="24">
        <f t="shared" si="3"/>
        <v>82.503056883427746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76.811028544367801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2.9385124407246823</v>
      </c>
      <c r="AC46" s="24">
        <f t="shared" si="3"/>
        <v>79.74954098509248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75.304811124714092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2.0778420734374556</v>
      </c>
      <c r="AC47" s="24">
        <f t="shared" si="3"/>
        <v>77.382653198151544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73.828129709957892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1.4692562203623412</v>
      </c>
      <c r="AC48" s="24">
        <f t="shared" si="3"/>
        <v>75.297385930320232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72.380405117058331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1.0389210367187278</v>
      </c>
      <c r="AC49" s="24">
        <f t="shared" si="3"/>
        <v>73.419326153777064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70.961069520400713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0.73462811018117058</v>
      </c>
      <c r="AC50" s="24">
        <f t="shared" si="3"/>
        <v>71.69569763058189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69.569566229084316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0.51946051835936391</v>
      </c>
      <c r="AC51" s="24">
        <f t="shared" si="3"/>
        <v>70.089026747443683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68.205349468577438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0.36731405509058529</v>
      </c>
      <c r="AC52" s="24">
        <f t="shared" si="3"/>
        <v>68.572663523668027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66.867884166654036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0.25973025917968195</v>
      </c>
      <c r="AC53" s="24">
        <f t="shared" si="3"/>
        <v>67.127614425833713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65.556645743528065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0.18365702754529264</v>
      </c>
      <c r="AC54" s="24">
        <f t="shared" si="3"/>
        <v>65.74030277107336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64.271119906103138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0.12986512958984098</v>
      </c>
      <c r="AC55" s="24">
        <f t="shared" si="3"/>
        <v>64.400985035692983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63.010802446256768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9.1828513772646322E-2</v>
      </c>
      <c r="AC56" s="24">
        <f t="shared" si="3"/>
        <v>63.102630960029416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61.775199043080242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6.4932564794920489E-2</v>
      </c>
      <c r="AC57" s="24">
        <f t="shared" si="3"/>
        <v>61.840131607875165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60.563825068996351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4.5914256886323161E-2</v>
      </c>
      <c r="AC58" s="24">
        <f t="shared" si="3"/>
        <v>60.609739325882671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59.376205399679073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3.2466282397460244E-2</v>
      </c>
      <c r="AC59" s="24">
        <f t="shared" si="3"/>
        <v>59.40867168207653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58.211874227700633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2.2957128443161581E-2</v>
      </c>
      <c r="AC60" s="24">
        <f t="shared" si="3"/>
        <v>58.234831356143793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57.070374879832805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1.6233141198730122E-2</v>
      </c>
      <c r="AC61" s="24">
        <f t="shared" si="3"/>
        <v>57.086608021031537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55.951259637930811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1.147856422158079E-2</v>
      </c>
      <c r="AC62" s="24">
        <f t="shared" si="3"/>
        <v>55.962738202152394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54.854089563329616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8.1165705993650611E-3</v>
      </c>
      <c r="AC63" s="24">
        <f t="shared" si="3"/>
        <v>54.862206133928979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53.77843432468368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5.7392821107903952E-3</v>
      </c>
      <c r="AC64" s="24">
        <f t="shared" si="3"/>
        <v>53.784173606794468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52.723872029182679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4.0582852996825305E-3</v>
      </c>
      <c r="AC65" s="24">
        <f t="shared" si="3"/>
        <v>52.727930314482364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51.689989057076971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2.8696410553951976E-3</v>
      </c>
      <c r="AC66" s="24">
        <f t="shared" si="3"/>
        <v>51.692858698132369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50.676379899447909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2.0291426498412653E-3</v>
      </c>
      <c r="AC67" s="24">
        <f t="shared" si="3"/>
        <v>50.678409042097748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49.68264699915941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1.4348205276975988E-3</v>
      </c>
      <c r="AC68" s="24">
        <f t="shared" ref="AC68:AC131" si="57">SUM(Z68:AB68)</f>
        <v>49.684081819687108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48.708400594928349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1.0145713249206326E-3</v>
      </c>
      <c r="AC69" s="24">
        <f t="shared" si="57"/>
        <v>48.709415166253272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47.75325856845263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7.1741026384879939E-4</v>
      </c>
      <c r="AC70" s="24">
        <f t="shared" si="57"/>
        <v>47.753975978716475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46.816846294536987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5.0728566246031632E-4</v>
      </c>
      <c r="AC71" s="24">
        <f t="shared" si="57"/>
        <v>46.817353580199445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45.898796494157736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3.587051319243997E-4</v>
      </c>
      <c r="AC72" s="24">
        <f t="shared" si="57"/>
        <v>45.899155199289659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44.998749090408836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2.5364283123015816E-4</v>
      </c>
      <c r="AC73" s="24">
        <f t="shared" si="57"/>
        <v>44.999002733240069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44.116351067272745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1.7935256596219985E-4</v>
      </c>
      <c r="AC74" s="24">
        <f t="shared" si="57"/>
        <v>44.11653041983871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43.251256331160704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1.2682141561507908E-4</v>
      </c>
      <c r="AC75" s="24">
        <f t="shared" si="57"/>
        <v>43.251383152576317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42.403125575168133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8.9676282981099924E-5</v>
      </c>
      <c r="AC76" s="24">
        <f t="shared" si="57"/>
        <v>42.403215251451115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41.571626145991893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6.341070780753954E-5</v>
      </c>
      <c r="AC77" s="24">
        <f t="shared" si="57"/>
        <v>41.571689556699702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40.756431913457227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4.4838141490549962E-5</v>
      </c>
      <c r="AC78" s="24">
        <f t="shared" si="57"/>
        <v>40.756476751598719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39.957223142603176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3.170535390376977E-5</v>
      </c>
      <c r="AC79" s="24">
        <f t="shared" si="57"/>
        <v>39.957254847957081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39.173686368276357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2.2419070745274981E-5</v>
      </c>
      <c r="AC80" s="24">
        <f t="shared" si="57"/>
        <v>39.173708787347103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38.405514272183844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1.5852676951884885E-5</v>
      </c>
      <c r="AC81" s="24">
        <f t="shared" si="57"/>
        <v>38.405530124860796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37.652405562356989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1.1209535372637491E-5</v>
      </c>
      <c r="AC82" s="24">
        <f t="shared" si="57"/>
        <v>37.652416771892362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36.914064854978889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7.9263384759424425E-6</v>
      </c>
      <c r="AC83" s="24">
        <f t="shared" si="57"/>
        <v>36.914072781317365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36.190202558529109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5.6047676863187453E-6</v>
      </c>
      <c r="AC84" s="24">
        <f t="shared" si="57"/>
        <v>36.190208163296795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35.4805347602003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3.9631692379712212E-6</v>
      </c>
      <c r="AC85" s="24">
        <f t="shared" si="57"/>
        <v>35.480538723369534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34.784783114542108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2.8023838431593726E-6</v>
      </c>
      <c r="AC86" s="24">
        <f t="shared" si="57"/>
        <v>34.784785916925948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34.102674734288669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1.9815846189856106E-6</v>
      </c>
      <c r="AC87" s="24">
        <f t="shared" si="57"/>
        <v>34.102676715873287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33.433942083326968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1.4011919215796863E-6</v>
      </c>
      <c r="AC88" s="24">
        <f t="shared" si="57"/>
        <v>33.433943484518892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32.778322871763983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9.9079230949280531E-7</v>
      </c>
      <c r="AC89" s="24">
        <f t="shared" si="57"/>
        <v>32.778323862556292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32.135559953051519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7.0059596078984316E-7</v>
      </c>
      <c r="AC90" s="24">
        <f t="shared" si="57"/>
        <v>32.135560653647481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31.505401223128338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4.9539615474640265E-7</v>
      </c>
      <c r="AC91" s="24">
        <f t="shared" si="57"/>
        <v>31.505401718524492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30.887599521540075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3.5029798039492158E-7</v>
      </c>
      <c r="AC92" s="24">
        <f t="shared" si="57"/>
        <v>30.887599871838056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30.281912534498129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2.4769807737320133E-7</v>
      </c>
      <c r="AC93" s="24">
        <f t="shared" si="57"/>
        <v>30.281912782196208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29.688102699839494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1.7514899019746079E-7</v>
      </c>
      <c r="AC94" s="24">
        <f t="shared" si="57"/>
        <v>29.688102874988484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29.105937113850278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1.2384903868660066E-7</v>
      </c>
      <c r="AC95" s="24">
        <f t="shared" si="57"/>
        <v>29.105937237699315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28.535187439916363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8.7574495098730395E-8</v>
      </c>
      <c r="AC96" s="24">
        <f t="shared" si="57"/>
        <v>28.535187527490859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27.975629818965366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6.1924519343300332E-8</v>
      </c>
      <c r="AC97" s="24">
        <f t="shared" si="57"/>
        <v>27.975629880889887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27.427044781664769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4.3787247549365197E-8</v>
      </c>
      <c r="AC98" s="24">
        <f t="shared" si="57"/>
        <v>27.427044825452015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26.889217162341804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3.0962259671650166E-8</v>
      </c>
      <c r="AC99" s="24">
        <f t="shared" si="57"/>
        <v>26.889217193304063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26.361936014591304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2.1893623774682599E-8</v>
      </c>
      <c r="AC100" s="24">
        <f t="shared" si="57"/>
        <v>26.361936036484927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25.84499452853845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1.5481129835825083E-8</v>
      </c>
      <c r="AC101" s="24">
        <f t="shared" si="57"/>
        <v>25.844994544019581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25.338189949723919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1.0946811887341299E-8</v>
      </c>
      <c r="AC102" s="24">
        <f t="shared" si="57"/>
        <v>25.338189960670732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24.841323499579669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7.7405649179125415E-9</v>
      </c>
      <c r="AC103" s="24">
        <f t="shared" si="57"/>
        <v>24.841323507320233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24.354200297464139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5.4734059436706497E-9</v>
      </c>
      <c r="AC104" s="24">
        <f t="shared" si="57"/>
        <v>24.354200302937546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23.876629284226279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3.8702824589562707E-9</v>
      </c>
      <c r="AC105" s="24">
        <f t="shared" si="57"/>
        <v>23.876629288096563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23.408423147268458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2.7367029718353248E-9</v>
      </c>
      <c r="AC106" s="24">
        <f t="shared" si="57"/>
        <v>23.408423150005159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22.949398247078836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1.9351412294781354E-9</v>
      </c>
      <c r="AC107" s="24">
        <f t="shared" si="57"/>
        <v>22.949398249013978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22.499374545204386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1.3683514859176624E-9</v>
      </c>
      <c r="AC108" s="24">
        <f t="shared" si="57"/>
        <v>22.499374546572739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22.058175533636341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9.6757061473906768E-10</v>
      </c>
      <c r="AC109" s="24">
        <f t="shared" si="57"/>
        <v>22.058175534603912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21.62562816558032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6.8417574295883121E-10</v>
      </c>
      <c r="AC110" s="24">
        <f t="shared" si="57"/>
        <v>21.625628166264494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21.201562787584034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4.8378530736953384E-10</v>
      </c>
      <c r="AC111" s="24">
        <f t="shared" si="57"/>
        <v>21.201562788067818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20.785813072995914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3.420878714794156E-10</v>
      </c>
      <c r="AC112" s="24">
        <f t="shared" si="57"/>
        <v>20.785813073338002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20.378215956728582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2.4189265368476692E-10</v>
      </c>
      <c r="AC113" s="24">
        <f t="shared" si="57"/>
        <v>20.378215956970475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19.97861157130156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1.710439357397078E-10</v>
      </c>
      <c r="AC114" s="24">
        <f t="shared" si="57"/>
        <v>19.978611571472605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19.58684318413815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1.2094632684238346E-10</v>
      </c>
      <c r="AC115" s="24">
        <f t="shared" si="57"/>
        <v>19.586843184259095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19.202757136091897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8.5521967869853901E-11</v>
      </c>
      <c r="AC116" s="24">
        <f t="shared" si="57"/>
        <v>19.202757136177418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18.826202781178473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6.047316342119173E-11</v>
      </c>
      <c r="AC117" s="24">
        <f t="shared" si="57"/>
        <v>18.826202781238948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18.457032427489423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4.2760983934926951E-11</v>
      </c>
      <c r="AC118" s="24">
        <f t="shared" si="57"/>
        <v>18.457032427532184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18.095101279264533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3.0236581710595865E-11</v>
      </c>
      <c r="AC119" s="24">
        <f t="shared" si="57"/>
        <v>18.09510127929477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17.740267380100128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2.1380491967463475E-11</v>
      </c>
      <c r="AC120" s="24">
        <f t="shared" si="57"/>
        <v>17.740267380121509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17.392391557271033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1.5118290855297933E-11</v>
      </c>
      <c r="AC121" s="24">
        <f t="shared" si="57"/>
        <v>17.39239155728615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17.051337367144313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1.0690245983731738E-11</v>
      </c>
      <c r="AC122" s="24">
        <f t="shared" si="57"/>
        <v>17.051337367155003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16.716971041663463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7.5591454276489663E-12</v>
      </c>
      <c r="AC123" s="24">
        <f t="shared" si="57"/>
        <v>16.716971041671023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16.389161435881974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5.3451229918658688E-12</v>
      </c>
      <c r="AC124" s="24">
        <f t="shared" si="57"/>
        <v>16.389161435887321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16.067779976525742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3.7795727138244831E-12</v>
      </c>
      <c r="AC125" s="24">
        <f t="shared" si="57"/>
        <v>16.067779976529522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15.752700611564151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2.6725614959329344E-12</v>
      </c>
      <c r="AC126" s="24">
        <f t="shared" si="57"/>
        <v>15.752700611566825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15.44379976077002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1.8897863569122416E-12</v>
      </c>
      <c r="AC127" s="24">
        <f t="shared" si="57"/>
        <v>15.44379976077191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15.140956267249047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1.3362807479664672E-12</v>
      </c>
      <c r="AC128" s="24">
        <f t="shared" si="57"/>
        <v>15.140956267250383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14.844051349919729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9.4489317845612079E-13</v>
      </c>
      <c r="AC129" s="24">
        <f t="shared" si="57"/>
        <v>14.844051349920674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14.552968556925121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6.681403739832336E-13</v>
      </c>
      <c r="AC130" s="24">
        <f t="shared" si="57"/>
        <v>14.552968556925789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14.267593719958164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4.7244658922806039E-13</v>
      </c>
      <c r="AC131" s="24">
        <f t="shared" si="57"/>
        <v>14.267593719958636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13.987814909482665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3.340701869916168E-13</v>
      </c>
      <c r="AC132" s="24">
        <f t="shared" ref="AC132:AC153" si="111">SUM(Z132:AB132)</f>
        <v>13.987814909482999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13.713522390832367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2.362232946140302E-13</v>
      </c>
      <c r="AC133" s="24">
        <f t="shared" si="111"/>
        <v>13.713522390832603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13.444608581170884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1.670350934958084E-13</v>
      </c>
      <c r="AC134" s="24">
        <f t="shared" si="111"/>
        <v>13.444608581171051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13.180968007295636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1.181116473070151E-13</v>
      </c>
      <c r="AC135" s="24">
        <f t="shared" si="111"/>
        <v>13.180968007295753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12.922497264269209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8.35175467479042E-14</v>
      </c>
      <c r="AC136" s="24">
        <f t="shared" si="111"/>
        <v>12.922497264269293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12.669094974861943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5.9055823653507549E-14</v>
      </c>
      <c r="AC137" s="24">
        <f t="shared" si="111"/>
        <v>12.669094974862002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12.42066174978982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4.17587733739521E-14</v>
      </c>
      <c r="AC138" s="24">
        <f t="shared" si="111"/>
        <v>12.420661749789863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12.177100148732055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2.9527911826753775E-14</v>
      </c>
      <c r="AC139" s="24">
        <f t="shared" si="111"/>
        <v>12.177100148732086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11.938314642113125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2.087938668697605E-14</v>
      </c>
      <c r="AC140" s="24">
        <f t="shared" si="111"/>
        <v>11.938314642113147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11.704211573634215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1.4763955913376887E-14</v>
      </c>
      <c r="AC141" s="24">
        <f t="shared" si="111"/>
        <v>11.704211573634229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11.474699123539404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1.0439693343488025E-14</v>
      </c>
      <c r="AC142" s="24">
        <f t="shared" si="111"/>
        <v>11.474699123539414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11.249687272602181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7.3819779566884436E-15</v>
      </c>
      <c r="AC143" s="24">
        <f t="shared" si="111"/>
        <v>11.249687272602188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11.029087766818158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5.2198466717440125E-15</v>
      </c>
      <c r="AC144" s="24">
        <f t="shared" si="111"/>
        <v>11.029087766818163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10.812814082790148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3.6909889783442218E-15</v>
      </c>
      <c r="AC145" s="24">
        <f t="shared" si="111"/>
        <v>10.812814082790151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10.600781393792005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2.6099233358720063E-15</v>
      </c>
      <c r="AC146" s="24">
        <f t="shared" si="111"/>
        <v>10.600781393792007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10.392906536497945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1.8454944891721109E-15</v>
      </c>
      <c r="AC147" s="24">
        <f t="shared" si="111"/>
        <v>10.392906536497946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10.189107978364278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1.3049616679360031E-15</v>
      </c>
      <c r="AC148" s="24">
        <f t="shared" si="111"/>
        <v>10.18910797836428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9.9893057856507674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9.2274724458605545E-16</v>
      </c>
      <c r="AC149" s="24">
        <f t="shared" si="111"/>
        <v>9.9893057856507692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9.7934215920690644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6.5248083396800157E-16</v>
      </c>
      <c r="AC150" s="24">
        <f t="shared" si="111"/>
        <v>9.7934215920690644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9.6013785680459378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4.6137362229302773E-16</v>
      </c>
      <c r="AC151" s="24">
        <f t="shared" si="111"/>
        <v>9.6013785680459378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9.413101390589226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3.2624041698400078E-16</v>
      </c>
      <c r="AC152" s="24">
        <f t="shared" si="111"/>
        <v>9.413101390589226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9.228516213744701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2.3068681114651386E-16</v>
      </c>
      <c r="AC153" s="24">
        <f t="shared" si="111"/>
        <v>9.228516213744701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9.0475506396322558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1.6312020849200039E-16</v>
      </c>
      <c r="AC154" s="24">
        <f t="shared" ref="AC154:AC203" si="163">SUM(Z154:AB154)</f>
        <v>9.0475506396322558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8.8701336900500554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1.1534340557325693E-16</v>
      </c>
      <c r="AC155" s="24">
        <f t="shared" si="163"/>
        <v>8.8701336900500554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8.6961957786355075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8.1560104246000196E-17</v>
      </c>
      <c r="AC156" s="24">
        <f t="shared" si="163"/>
        <v>8.6961957786355075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8.5256686835721478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5.7671702786628466E-17</v>
      </c>
      <c r="AC157" s="24">
        <f t="shared" si="163"/>
        <v>8.5256686835721478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8.3584855208317226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4.0780052123000098E-17</v>
      </c>
      <c r="AC158" s="24">
        <f t="shared" si="163"/>
        <v>8.3584855208317226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8.194580717940978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2.8835851393314233E-17</v>
      </c>
      <c r="AC159" s="24">
        <f t="shared" si="163"/>
        <v>8.194580717940978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8.033889988262862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2.0390026061500049E-17</v>
      </c>
      <c r="AC160" s="24">
        <f t="shared" si="163"/>
        <v>8.033889988262862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7.8763503057820667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1.4417925696657116E-17</v>
      </c>
      <c r="AC161" s="24">
        <f t="shared" si="163"/>
        <v>7.8763503057820667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7.7218998803850019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1.0195013030750024E-17</v>
      </c>
      <c r="AC162" s="24">
        <f t="shared" si="163"/>
        <v>7.7218998803850019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7.5704781336245155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7.2089628483285582E-18</v>
      </c>
      <c r="AC163" s="24">
        <f t="shared" si="163"/>
        <v>7.5704781336245155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7.4220256749598565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5.0975065153750122E-18</v>
      </c>
      <c r="AC164" s="24">
        <f t="shared" si="163"/>
        <v>7.4220256749598565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7.2764842784625525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3.6044814241642791E-18</v>
      </c>
      <c r="AC165" s="24">
        <f t="shared" si="163"/>
        <v>7.2764842784625525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7.133796859979074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2.5487532576875061E-18</v>
      </c>
      <c r="AC166" s="24">
        <f t="shared" si="163"/>
        <v>7.133796859979074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6.9939074547413247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1.8022407120821396E-18</v>
      </c>
      <c r="AC167" s="24">
        <f t="shared" si="163"/>
        <v>6.9939074547413247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6.8567611954161753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1.2743766288437531E-18</v>
      </c>
      <c r="AC168" s="24">
        <f t="shared" si="163"/>
        <v>6.8567611954161753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6.7223042905854342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9.0112035604106978E-19</v>
      </c>
      <c r="AC169" s="24">
        <f t="shared" si="163"/>
        <v>6.7223042905854342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6.5904840036478101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6.3718831442187653E-19</v>
      </c>
      <c r="AC170" s="24">
        <f t="shared" si="163"/>
        <v>6.5904840036478101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6.4612486321345965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4.5056017802053489E-19</v>
      </c>
      <c r="AC171" s="24">
        <f t="shared" si="163"/>
        <v>6.4612486321345965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6.3345474874309637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3.1859415721093826E-19</v>
      </c>
      <c r="AC172" s="24">
        <f t="shared" si="163"/>
        <v>6.3345474874309637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6.2103308748949022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2.2528008901026744E-19</v>
      </c>
      <c r="AC173" s="24">
        <f t="shared" si="163"/>
        <v>6.2103308748949022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6.0885500743660197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1.5929707860546913E-19</v>
      </c>
      <c r="AC174" s="24">
        <f t="shared" si="163"/>
        <v>6.0885500743660197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5.9691573210565547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1.1264004450513372E-19</v>
      </c>
      <c r="AC175" s="24">
        <f t="shared" si="163"/>
        <v>5.9691573210565547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5.8521057868170994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7.9648539302734566E-20</v>
      </c>
      <c r="AC176" s="24">
        <f t="shared" si="163"/>
        <v>5.8521057868170994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5.7373495617696939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5.6320022252566861E-20</v>
      </c>
      <c r="AC177" s="24">
        <f t="shared" si="163"/>
        <v>5.7373495617696939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5.6248436363010823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3.9824269651367283E-20</v>
      </c>
      <c r="AC178" s="24">
        <f t="shared" si="163"/>
        <v>5.6248436363010823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5.514543883409071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2.8160011126283431E-20</v>
      </c>
      <c r="AC179" s="24">
        <f t="shared" si="163"/>
        <v>5.514543883409071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5.4064070413950658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1.9912134825683642E-20</v>
      </c>
      <c r="AC180" s="24">
        <f t="shared" si="163"/>
        <v>5.4064070413950658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5.3003906968959944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1.4080005563141715E-20</v>
      </c>
      <c r="AC181" s="24">
        <f t="shared" si="163"/>
        <v>5.3003906968959944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5.1964532682489653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9.9560674128418208E-21</v>
      </c>
      <c r="AC182" s="24">
        <f t="shared" si="163"/>
        <v>5.1964532682489653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5.0945539891821321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7.0400027815708577E-21</v>
      </c>
      <c r="AC183" s="24">
        <f t="shared" si="163"/>
        <v>5.0945539891821321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4.9946528928253766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4.9780337064209104E-21</v>
      </c>
      <c r="AC184" s="24">
        <f t="shared" si="163"/>
        <v>4.9946528928253766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4.8967107960345251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3.5200013907854288E-21</v>
      </c>
      <c r="AC185" s="24">
        <f t="shared" si="163"/>
        <v>4.8967107960345251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4.8006892840229618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2.4890168532104552E-21</v>
      </c>
      <c r="AC186" s="24">
        <f t="shared" si="163"/>
        <v>4.8006892840229618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4.7065506952946059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1.7600006953927144E-21</v>
      </c>
      <c r="AC187" s="24">
        <f t="shared" si="163"/>
        <v>4.7065506952946059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4.6142581068723434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1.2445084266052276E-21</v>
      </c>
      <c r="AC188" s="24">
        <f t="shared" si="163"/>
        <v>4.6142581068723434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4.5237753198161208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8.8000034769635721E-22</v>
      </c>
      <c r="AC189" s="24">
        <f t="shared" si="163"/>
        <v>4.5237753198161208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4.4350668450250206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6.222542133026138E-22</v>
      </c>
      <c r="AC190" s="24">
        <f t="shared" si="163"/>
        <v>4.4350668450250206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4.3480978893177467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4.400001738481786E-22</v>
      </c>
      <c r="AC191" s="24">
        <f t="shared" si="163"/>
        <v>4.3480978893177467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4.2628343417860668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3.111271066513069E-22</v>
      </c>
      <c r="AC192" s="24">
        <f t="shared" si="163"/>
        <v>4.2628343417860668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4.1792427604158551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2.200000869240893E-22</v>
      </c>
      <c r="AC193" s="24">
        <f t="shared" si="163"/>
        <v>4.1792427604158551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4.0972903589704828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1.5556355332565345E-22</v>
      </c>
      <c r="AC194" s="24">
        <f t="shared" si="163"/>
        <v>4.0972903589704828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4.0169449941314248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1.1000004346204465E-22</v>
      </c>
      <c r="AC195" s="24">
        <f t="shared" si="163"/>
        <v>4.0169449941314248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3.9381751528910272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7.7781776662826725E-23</v>
      </c>
      <c r="AC196" s="24">
        <f t="shared" si="163"/>
        <v>3.9381751528910272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3.8609499401924947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5.5000021731022325E-23</v>
      </c>
      <c r="AC197" s="24">
        <f t="shared" si="163"/>
        <v>3.8609499401924947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3.7852390668122515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3.8890888331413362E-23</v>
      </c>
      <c r="AC198" s="24">
        <f t="shared" si="163"/>
        <v>3.7852390668122515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3.7110128374799221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2.7500010865511163E-23</v>
      </c>
      <c r="AC199" s="24">
        <f t="shared" si="163"/>
        <v>3.7110128374799221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3.63824213923127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1.9445444165706681E-23</v>
      </c>
      <c r="AC200" s="24">
        <f t="shared" si="163"/>
        <v>3.63824213923127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3.5668984299895312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1.3750005432755581E-23</v>
      </c>
      <c r="AC201" s="24">
        <f t="shared" si="163"/>
        <v>3.5668984299895312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3.496953727370657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9.7227220828533406E-24</v>
      </c>
      <c r="AC202" s="24">
        <f t="shared" si="163"/>
        <v>3.496953727370657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3.4283805977080828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6.8750027163777907E-24</v>
      </c>
      <c r="AC203" s="24">
        <f t="shared" si="163"/>
        <v>3.4283805977080828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O34" sqref="O3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2.1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409.97178672550251</v>
      </c>
      <c r="G6" s="156">
        <f ca="1">F6*(100%-'Données projet'!$C$24)*(100%-'Données projet'!$C$25)*(100%-'Données projet'!$C$26)*(100%-'Données projet'!$C$27)</f>
        <v>250.90273347600757</v>
      </c>
      <c r="H6" s="157">
        <f>IF(OR('Données projet'!B9="",'Données projet'!C9="",'Données projet'!C9=0%),0,AVERAGE(Calculateur!$AC$3:$AC$33)*B6)</f>
        <v>20.586461722009982</v>
      </c>
      <c r="I6" s="158">
        <f>H6*(100%-'Données projet'!$C$24)*(100%-'Données projet'!$C$25)*(100%-'Données projet'!$C$26)*(100%-'Données projet'!$C$27)</f>
        <v>12.598914573870109</v>
      </c>
      <c r="J6" s="159">
        <f>IF(OR('Données projet'!B9="",'Données projet'!C9="",'Données projet'!C9=0%),0,SUM(Calculateur!$V$3:$V$33)*VLOOKUP('Données projet'!$B$9,Paramètres!$A$1:$I$89,9,0)*B6)</f>
        <v>148.68</v>
      </c>
      <c r="K6" s="160">
        <f>J6*(100%-'Données projet'!$C$24)*(100%-'Données projet'!$C$25)*(100%-'Données projet'!$C$26)*(100%-'Données projet'!$C$27)</f>
        <v>90.992160000000013</v>
      </c>
      <c r="L6" s="161">
        <f ca="1">G6+I6+K6</f>
        <v>354.49380804987771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409.97178672550251</v>
      </c>
      <c r="G16" s="175">
        <f t="shared" ca="1" si="3"/>
        <v>250.90273347600757</v>
      </c>
      <c r="H16" s="176">
        <f t="shared" si="3"/>
        <v>20.586461722009982</v>
      </c>
      <c r="I16" s="176">
        <f t="shared" si="3"/>
        <v>12.598914573870109</v>
      </c>
      <c r="J16" s="177">
        <f t="shared" si="3"/>
        <v>148.68</v>
      </c>
      <c r="K16" s="177">
        <f t="shared" si="3"/>
        <v>90.992160000000013</v>
      </c>
      <c r="L16" s="178">
        <f t="shared" ca="1" si="3"/>
        <v>354.49380804987771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H33" sqref="H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2023-02-07T08:37:34Z</dcterms:modified>
</cp:coreProperties>
</file>