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DLB\A- MANSIGNE (72) - SCI de la HERRIE\Dossier déposé\"/>
    </mc:Choice>
  </mc:AlternateContent>
  <xr:revisionPtr revIDLastSave="0" documentId="13_ncr:1_{9C003816-4125-47AD-BE81-9ABDC96C17F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<sst xmlns="http://schemas.openxmlformats.org/spreadsheetml/2006/main" count="1170" uniqueCount="324">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</sst>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J29" sqref="J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1.26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1.26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1.26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>
        <v>0.05</v>
      </c>
      <c r="G36" s="54">
        <v>0.05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0.03</v>
      </c>
      <c r="Y23" s="17">
        <f>IF(ISNA(VLOOKUP(A23,'Données projet'!$A$35:$I$55,7,0)),0%,VLOOKUP(A23,'Données projet'!$A$35:$I$55,7,0))</f>
        <v>0.05</v>
      </c>
      <c r="Z23" s="23">
        <f>EXP(-LN(2)/35)*Z22+(1-EXP(-LN(2)/35))/(LN(2)/35)*V23*W23*VLOOKUP('Données projet'!$B$9,Paramètres!$A$1:$I$89,3,0)*0.475*44/12</f>
        <v>80.657273231399685</v>
      </c>
      <c r="AA23" s="23">
        <f>EXP(-LN(2)/25)*AA22+(1-EXP(-LN(2)/25))/(LN(2)/25)*Calculateur!V23*Calculateur!X23*VLOOKUP('Données projet'!$B$9,Paramètres!$A$1:$I$89,3,0)*0.475*44/12</f>
        <v>4.4633163785476189</v>
      </c>
      <c r="AB23" s="23">
        <f>EXP(-LN(2)/2)*AB22+(1-EXP(-LN(2)/2))/(LN(2)/2)*V23*Y23*VLOOKUP('Données projet'!$B$9,Paramètres!$A$1:$I$89,3,0)*0.475*44/12</f>
        <v>6.3742187439685472</v>
      </c>
      <c r="AC23" s="24">
        <f t="shared" si="3"/>
        <v>91.494808353915843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79.075633299410896</v>
      </c>
      <c r="AA24" s="23">
        <f>EXP(-LN(2)/25)*AA23+(1-EXP(-LN(2)/25))/(LN(2)/25)*Calculateur!V24*Calculateur!X24*VLOOKUP('Données projet'!$B$9,Paramètres!$A$1:$I$89,3,0)*0.475*44/12</f>
        <v>4.3412667574606267</v>
      </c>
      <c r="AB24" s="23">
        <f>EXP(-LN(2)/2)*AB23+(1-EXP(-LN(2)/2))/(LN(2)/2)*V24*Y24*VLOOKUP('Données projet'!$B$9,Paramètres!$A$1:$I$89,3,0)*0.475*44/12</f>
        <v>4.5072532986265577</v>
      </c>
      <c r="AC24" s="24">
        <f t="shared" si="3"/>
        <v>87.924153355498078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77.525008361783307</v>
      </c>
      <c r="AA25" s="23">
        <f>EXP(-LN(2)/25)*AA24+(1-EXP(-LN(2)/25))/(LN(2)/25)*Calculateur!V25*Calculateur!X25*VLOOKUP('Données projet'!$B$9,Paramètres!$A$1:$I$89,3,0)*0.475*44/12</f>
        <v>4.222554589680569</v>
      </c>
      <c r="AB25" s="23">
        <f>EXP(-LN(2)/2)*AB24+(1-EXP(-LN(2)/2))/(LN(2)/2)*V25*Y25*VLOOKUP('Données projet'!$B$9,Paramètres!$A$1:$I$89,3,0)*0.475*44/12</f>
        <v>3.187109371984274</v>
      </c>
      <c r="AC25" s="24">
        <f t="shared" si="3"/>
        <v>84.934672323448154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76.004790233394772</v>
      </c>
      <c r="AA26" s="23">
        <f>EXP(-LN(2)/25)*AA25+(1-EXP(-LN(2)/25))/(LN(2)/25)*Calculateur!V26*Calculateur!X26*VLOOKUP('Données projet'!$B$9,Paramètres!$A$1:$I$89,3,0)*0.475*44/12</f>
        <v>4.1070886123712587</v>
      </c>
      <c r="AB26" s="23">
        <f>EXP(-LN(2)/2)*AB25+(1-EXP(-LN(2)/2))/(LN(2)/2)*V26*Y26*VLOOKUP('Données projet'!$B$9,Paramètres!$A$1:$I$89,3,0)*0.475*44/12</f>
        <v>2.2536266493132793</v>
      </c>
      <c r="AC26" s="24">
        <f t="shared" si="3"/>
        <v>82.365505495079304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74.514382655262438</v>
      </c>
      <c r="AA27" s="23">
        <f>EXP(-LN(2)/25)*AA26+(1-EXP(-LN(2)/25))/(LN(2)/25)*Calculateur!V27*Calculateur!X27*VLOOKUP('Données projet'!$B$9,Paramètres!$A$1:$I$89,3,0)*0.475*44/12</f>
        <v>3.9947800582835633</v>
      </c>
      <c r="AB27" s="23">
        <f>EXP(-LN(2)/2)*AB26+(1-EXP(-LN(2)/2))/(LN(2)/2)*V27*Y27*VLOOKUP('Données projet'!$B$9,Paramètres!$A$1:$I$89,3,0)*0.475*44/12</f>
        <v>1.5935546859921375</v>
      </c>
      <c r="AC27" s="24">
        <f t="shared" si="3"/>
        <v>80.102717399538136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73.053201060678418</v>
      </c>
      <c r="AA28" s="23">
        <f>EXP(-LN(2)/25)*AA27+(1-EXP(-LN(2)/25))/(LN(2)/25)*Calculateur!V28*Calculateur!X28*VLOOKUP('Données projet'!$B$9,Paramètres!$A$1:$I$89,3,0)*0.475*44/12</f>
        <v>3.8855425875134464</v>
      </c>
      <c r="AB28" s="23">
        <f>EXP(-LN(2)/2)*AB27+(1-EXP(-LN(2)/2))/(LN(2)/2)*V28*Y28*VLOOKUP('Données projet'!$B$9,Paramètres!$A$1:$I$89,3,0)*0.475*44/12</f>
        <v>1.1268133246566399</v>
      </c>
      <c r="AC28" s="24">
        <f t="shared" si="3"/>
        <v>78.065556972848498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71.620672345931425</v>
      </c>
      <c r="AA29" s="23">
        <f>EXP(-LN(2)/25)*AA28+(1-EXP(-LN(2)/25))/(LN(2)/25)*Calculateur!V29*Calculateur!X29*VLOOKUP('Données projet'!$B$9,Paramètres!$A$1:$I$89,3,0)*0.475*44/12</f>
        <v>3.7792922211260871</v>
      </c>
      <c r="AB29" s="23">
        <f>EXP(-LN(2)/2)*AB28+(1-EXP(-LN(2)/2))/(LN(2)/2)*V29*Y29*VLOOKUP('Données projet'!$B$9,Paramètres!$A$1:$I$89,3,0)*0.475*44/12</f>
        <v>0.79677734299606884</v>
      </c>
      <c r="AC29" s="24">
        <f t="shared" si="3"/>
        <v>76.196741910053575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70.216234645524381</v>
      </c>
      <c r="AA30" s="23">
        <f>EXP(-LN(2)/25)*AA29+(1-EXP(-LN(2)/25))/(LN(2)/25)*Calculateur!V30*Calculateur!X30*VLOOKUP('Données projet'!$B$9,Paramètres!$A$1:$I$89,3,0)*0.475*44/12</f>
        <v>3.6759472765950538</v>
      </c>
      <c r="AB30" s="23">
        <f>EXP(-LN(2)/2)*AB29+(1-EXP(-LN(2)/2))/(LN(2)/2)*V30*Y30*VLOOKUP('Données projet'!$B$9,Paramètres!$A$1:$I$89,3,0)*0.475*44/12</f>
        <v>0.56340666232832004</v>
      </c>
      <c r="AC30" s="24">
        <f t="shared" si="3"/>
        <v>74.455588584447753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68.839337111799907</v>
      </c>
      <c r="AA31" s="23">
        <f>EXP(-LN(2)/25)*AA30+(1-EXP(-LN(2)/25))/(LN(2)/25)*Calculateur!V31*Calculateur!X31*VLOOKUP('Données projet'!$B$9,Paramètres!$A$1:$I$89,3,0)*0.475*44/12</f>
        <v>3.5754283050068962</v>
      </c>
      <c r="AB31" s="23">
        <f>EXP(-LN(2)/2)*AB30+(1-EXP(-LN(2)/2))/(LN(2)/2)*V31*Y31*VLOOKUP('Données projet'!$B$9,Paramètres!$A$1:$I$89,3,0)*0.475*44/12</f>
        <v>0.39838867149803447</v>
      </c>
      <c r="AC31" s="24">
        <f t="shared" si="3"/>
        <v>72.813154088304842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67.489439698887196</v>
      </c>
      <c r="AA32" s="23">
        <f>EXP(-LN(2)/25)*AA31+(1-EXP(-LN(2)/25))/(LN(2)/25)*Calculateur!V32*Calculateur!X32*VLOOKUP('Données projet'!$B$9,Paramètres!$A$1:$I$89,3,0)*0.475*44/12</f>
        <v>3.4776580299828797</v>
      </c>
      <c r="AB32" s="23">
        <f>EXP(-LN(2)/2)*AB31+(1-EXP(-LN(2)/2))/(LN(2)/2)*V32*Y32*VLOOKUP('Données projet'!$B$9,Paramètres!$A$1:$I$89,3,0)*0.475*44/12</f>
        <v>0.28170333116416002</v>
      </c>
      <c r="AC32" s="24">
        <f t="shared" si="3"/>
        <v>71.248801060034239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66.166012950885573</v>
      </c>
      <c r="AA33" s="23">
        <f>EXP(-LN(2)/25)*AA32+(1-EXP(-LN(2)/25))/(LN(2)/25)*Calculateur!V33*Calculateur!X33*VLOOKUP('Données projet'!$B$9,Paramètres!$A$1:$I$89,3,0)*0.475*44/12</f>
        <v>3.3825612882709102</v>
      </c>
      <c r="AB33" s="23">
        <f>EXP(-LN(2)/2)*AB32+(1-EXP(-LN(2)/2))/(LN(2)/2)*V33*Y33*VLOOKUP('Données projet'!$B$9,Paramètres!$A$1:$I$89,3,0)*0.475*44/12</f>
        <v>0.19919433574901724</v>
      </c>
      <c r="AC33" s="24">
        <f t="shared" si="3"/>
        <v>69.747768574905493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64.868537794201657</v>
      </c>
      <c r="AA34" s="23">
        <f>EXP(-LN(2)/25)*AA33+(1-EXP(-LN(2)/25))/(LN(2)/25)*Calculateur!V34*Calculateur!X34*VLOOKUP('Données projet'!$B$9,Paramètres!$A$1:$I$89,3,0)*0.475*44/12</f>
        <v>3.290064971961975</v>
      </c>
      <c r="AB34" s="23">
        <f>EXP(-LN(2)/2)*AB33+(1-EXP(-LN(2)/2))/(LN(2)/2)*V34*Y34*VLOOKUP('Données projet'!$B$9,Paramètres!$A$1:$I$89,3,0)*0.475*44/12</f>
        <v>0.14085166558208001</v>
      </c>
      <c r="AC34" s="24">
        <f t="shared" si="3"/>
        <v>68.299454431745701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63.596505333958611</v>
      </c>
      <c r="AA35" s="23">
        <f>EXP(-LN(2)/25)*AA34+(1-EXP(-LN(2)/25))/(LN(2)/25)*Calculateur!V35*Calculateur!X35*VLOOKUP('Données projet'!$B$9,Paramètres!$A$1:$I$89,3,0)*0.475*44/12</f>
        <v>3.2000979722866774</v>
      </c>
      <c r="AB35" s="23">
        <f>EXP(-LN(2)/2)*AB34+(1-EXP(-LN(2)/2))/(LN(2)/2)*V35*Y35*VLOOKUP('Données projet'!$B$9,Paramètres!$A$1:$I$89,3,0)*0.475*44/12</f>
        <v>9.9597167874508619E-2</v>
      </c>
      <c r="AC35" s="24">
        <f t="shared" si="3"/>
        <v>66.896200474119794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62.349416654397736</v>
      </c>
      <c r="AA36" s="23">
        <f>EXP(-LN(2)/25)*AA35+(1-EXP(-LN(2)/25))/(LN(2)/25)*Calculateur!V36*Calculateur!X36*VLOOKUP('Données projet'!$B$9,Paramètres!$A$1:$I$89,3,0)*0.475*44/12</f>
        <v>3.1125911249486595</v>
      </c>
      <c r="AB36" s="23">
        <f>EXP(-LN(2)/2)*AB35+(1-EXP(-LN(2)/2))/(LN(2)/2)*V36*Y36*VLOOKUP('Données projet'!$B$9,Paramètres!$A$1:$I$89,3,0)*0.475*44/12</f>
        <v>7.0425832791040005E-2</v>
      </c>
      <c r="AC36" s="24">
        <f t="shared" si="3"/>
        <v>65.532433612137439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61.126782623194067</v>
      </c>
      <c r="AA37" s="23">
        <f>EXP(-LN(2)/25)*AA36+(1-EXP(-LN(2)/25))/(LN(2)/25)*Calculateur!V37*Calculateur!X37*VLOOKUP('Données projet'!$B$9,Paramètres!$A$1:$I$89,3,0)*0.475*44/12</f>
        <v>3.0274771569528851</v>
      </c>
      <c r="AB37" s="23">
        <f>EXP(-LN(2)/2)*AB36+(1-EXP(-LN(2)/2))/(LN(2)/2)*V37*Y37*VLOOKUP('Données projet'!$B$9,Paramètres!$A$1:$I$89,3,0)*0.475*44/12</f>
        <v>4.9798583937254309E-2</v>
      </c>
      <c r="AC37" s="24">
        <f t="shared" si="3"/>
        <v>64.204058364084219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59.928123699609174</v>
      </c>
      <c r="AA38" s="23">
        <f>EXP(-LN(2)/25)*AA37+(1-EXP(-LN(2)/25))/(LN(2)/25)*Calculateur!V38*Calculateur!X38*VLOOKUP('Données projet'!$B$9,Paramètres!$A$1:$I$89,3,0)*0.475*44/12</f>
        <v>2.9446906348879041</v>
      </c>
      <c r="AB38" s="23">
        <f>EXP(-LN(2)/2)*AB37+(1-EXP(-LN(2)/2))/(LN(2)/2)*V38*Y38*VLOOKUP('Données projet'!$B$9,Paramètres!$A$1:$I$89,3,0)*0.475*44/12</f>
        <v>3.5212916395520003E-2</v>
      </c>
      <c r="AC38" s="24">
        <f t="shared" si="3"/>
        <v>62.908027250892602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58.752969746406031</v>
      </c>
      <c r="AA39" s="23">
        <f>EXP(-LN(2)/25)*AA38+(1-EXP(-LN(2)/25))/(LN(2)/25)*Calculateur!V39*Calculateur!X39*VLOOKUP('Données projet'!$B$9,Paramètres!$A$1:$I$89,3,0)*0.475*44/12</f>
        <v>2.8641679146223442</v>
      </c>
      <c r="AB39" s="23">
        <f>EXP(-LN(2)/2)*AB38+(1-EXP(-LN(2)/2))/(LN(2)/2)*V39*Y39*VLOOKUP('Données projet'!$B$9,Paramètres!$A$1:$I$89,3,0)*0.475*44/12</f>
        <v>2.4899291968627155E-2</v>
      </c>
      <c r="AC39" s="24">
        <f t="shared" si="3"/>
        <v>61.642036952997003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57.600859845452064</v>
      </c>
      <c r="AA40" s="23">
        <f>EXP(-LN(2)/25)*AA39+(1-EXP(-LN(2)/25))/(LN(2)/25)*Calculateur!V40*Calculateur!X40*VLOOKUP('Données projet'!$B$9,Paramètres!$A$1:$I$89,3,0)*0.475*44/12</f>
        <v>2.7858470923769518</v>
      </c>
      <c r="AB40" s="23">
        <f>EXP(-LN(2)/2)*AB39+(1-EXP(-LN(2)/2))/(LN(2)/2)*V40*Y40*VLOOKUP('Données projet'!$B$9,Paramètres!$A$1:$I$89,3,0)*0.475*44/12</f>
        <v>1.7606458197760001E-2</v>
      </c>
      <c r="AC40" s="24">
        <f t="shared" si="3"/>
        <v>60.40431339602678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56.471342116938153</v>
      </c>
      <c r="AA41" s="23">
        <f>EXP(-LN(2)/25)*AA40+(1-EXP(-LN(2)/25))/(LN(2)/25)*Calculateur!V41*Calculateur!X41*VLOOKUP('Données projet'!$B$9,Paramètres!$A$1:$I$89,3,0)*0.475*44/12</f>
        <v>2.7096679571345725</v>
      </c>
      <c r="AB41" s="23">
        <f>EXP(-LN(2)/2)*AB40+(1-EXP(-LN(2)/2))/(LN(2)/2)*V41*Y41*VLOOKUP('Données projet'!$B$9,Paramètres!$A$1:$I$89,3,0)*0.475*44/12</f>
        <v>1.2449645984313577E-2</v>
      </c>
      <c r="AC41" s="24">
        <f t="shared" si="3"/>
        <v>59.193459720057035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55.363973542142617</v>
      </c>
      <c r="AA42" s="23">
        <f>EXP(-LN(2)/25)*AA41+(1-EXP(-LN(2)/25))/(LN(2)/25)*Calculateur!V42*Calculateur!X42*VLOOKUP('Données projet'!$B$9,Paramètres!$A$1:$I$89,3,0)*0.475*44/12</f>
        <v>2.6355719443514829</v>
      </c>
      <c r="AB42" s="23">
        <f>EXP(-LN(2)/2)*AB41+(1-EXP(-LN(2)/2))/(LN(2)/2)*V42*Y42*VLOOKUP('Données projet'!$B$9,Paramètres!$A$1:$I$89,3,0)*0.475*44/12</f>
        <v>8.8032290988800006E-3</v>
      </c>
      <c r="AC42" s="24">
        <f t="shared" si="3"/>
        <v>58.00834871559298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54.278319789670682</v>
      </c>
      <c r="AA43" s="23">
        <f>EXP(-LN(2)/25)*AA42+(1-EXP(-LN(2)/25))/(LN(2)/25)*Calculateur!V43*Calculateur!X43*VLOOKUP('Données projet'!$B$9,Paramètres!$A$1:$I$89,3,0)*0.475*44/12</f>
        <v>2.5635020909344868</v>
      </c>
      <c r="AB43" s="23">
        <f>EXP(-LN(2)/2)*AB42+(1-EXP(-LN(2)/2))/(LN(2)/2)*V43*Y43*VLOOKUP('Données projet'!$B$9,Paramètres!$A$1:$I$89,3,0)*0.475*44/12</f>
        <v>6.2248229921567887E-3</v>
      </c>
      <c r="AC43" s="24">
        <f t="shared" si="3"/>
        <v>56.848046703597326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53.213955045101315</v>
      </c>
      <c r="AA44" s="23">
        <f>EXP(-LN(2)/25)*AA43+(1-EXP(-LN(2)/25))/(LN(2)/25)*Calculateur!V44*Calculateur!X44*VLOOKUP('Données projet'!$B$9,Paramètres!$A$1:$I$89,3,0)*0.475*44/12</f>
        <v>2.4934029914491673</v>
      </c>
      <c r="AB44" s="23">
        <f>EXP(-LN(2)/2)*AB43+(1-EXP(-LN(2)/2))/(LN(2)/2)*V44*Y44*VLOOKUP('Données projet'!$B$9,Paramètres!$A$1:$I$89,3,0)*0.475*44/12</f>
        <v>4.4016145494400003E-3</v>
      </c>
      <c r="AC44" s="24">
        <f t="shared" si="3"/>
        <v>55.711759651099918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52.170461843974564</v>
      </c>
      <c r="AA45" s="23">
        <f>EXP(-LN(2)/25)*AA44+(1-EXP(-LN(2)/25))/(LN(2)/25)*Calculateur!V45*Calculateur!X45*VLOOKUP('Données projet'!$B$9,Paramètres!$A$1:$I$89,3,0)*0.475*44/12</f>
        <v>2.4252207555256251</v>
      </c>
      <c r="AB45" s="23">
        <f>EXP(-LN(2)/2)*AB44+(1-EXP(-LN(2)/2))/(LN(2)/2)*V45*Y45*VLOOKUP('Données projet'!$B$9,Paramètres!$A$1:$I$89,3,0)*0.475*44/12</f>
        <v>3.1124114960783943E-3</v>
      </c>
      <c r="AC45" s="24">
        <f t="shared" si="3"/>
        <v>54.598795010996263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51.147430908053899</v>
      </c>
      <c r="AA46" s="23">
        <f>EXP(-LN(2)/25)*AA45+(1-EXP(-LN(2)/25))/(LN(2)/25)*Calculateur!V46*Calculateur!X46*VLOOKUP('Données projet'!$B$9,Paramètres!$A$1:$I$89,3,0)*0.475*44/12</f>
        <v>2.3589029664289605</v>
      </c>
      <c r="AB46" s="23">
        <f>EXP(-LN(2)/2)*AB45+(1-EXP(-LN(2)/2))/(LN(2)/2)*V46*Y46*VLOOKUP('Données projet'!$B$9,Paramètres!$A$1:$I$89,3,0)*0.475*44/12</f>
        <v>2.2008072747200002E-3</v>
      </c>
      <c r="AC46" s="24">
        <f t="shared" si="3"/>
        <v>53.508534681757581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50.14446098479938</v>
      </c>
      <c r="AA47" s="23">
        <f>EXP(-LN(2)/25)*AA46+(1-EXP(-LN(2)/25))/(LN(2)/25)*Calculateur!V47*Calculateur!X47*VLOOKUP('Données projet'!$B$9,Paramètres!$A$1:$I$89,3,0)*0.475*44/12</f>
        <v>2.2943986407626449</v>
      </c>
      <c r="AB47" s="23">
        <f>EXP(-LN(2)/2)*AB46+(1-EXP(-LN(2)/2))/(LN(2)/2)*V47*Y47*VLOOKUP('Données projet'!$B$9,Paramètres!$A$1:$I$89,3,0)*0.475*44/12</f>
        <v>1.5562057480391972E-3</v>
      </c>
      <c r="AC47" s="24">
        <f t="shared" si="3"/>
        <v>52.440415831310062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49.161158689988639</v>
      </c>
      <c r="AA48" s="23">
        <f>EXP(-LN(2)/25)*AA47+(1-EXP(-LN(2)/25))/(LN(2)/25)*Calculateur!V48*Calculateur!X48*VLOOKUP('Données projet'!$B$9,Paramètres!$A$1:$I$89,3,0)*0.475*44/12</f>
        <v>2.2316581892738099</v>
      </c>
      <c r="AB48" s="23">
        <f>EXP(-LN(2)/2)*AB47+(1-EXP(-LN(2)/2))/(LN(2)/2)*V48*Y48*VLOOKUP('Données projet'!$B$9,Paramètres!$A$1:$I$89,3,0)*0.475*44/12</f>
        <v>1.1004036373600001E-3</v>
      </c>
      <c r="AC48" s="24">
        <f t="shared" si="3"/>
        <v>51.393917282899807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48.197138353423959</v>
      </c>
      <c r="AA49" s="23">
        <f>EXP(-LN(2)/25)*AA48+(1-EXP(-LN(2)/25))/(LN(2)/25)*Calculateur!V49*Calculateur!X49*VLOOKUP('Données projet'!$B$9,Paramètres!$A$1:$I$89,3,0)*0.475*44/12</f>
        <v>2.1706333787303138</v>
      </c>
      <c r="AB49" s="23">
        <f>EXP(-LN(2)/2)*AB48+(1-EXP(-LN(2)/2))/(LN(2)/2)*V49*Y49*VLOOKUP('Données projet'!$B$9,Paramètres!$A$1:$I$89,3,0)*0.475*44/12</f>
        <v>7.7810287401959858E-4</v>
      </c>
      <c r="AC49" s="24">
        <f t="shared" si="3"/>
        <v>50.368549835028297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47.252021867664965</v>
      </c>
      <c r="AA50" s="23">
        <f>EXP(-LN(2)/25)*AA49+(1-EXP(-LN(2)/25))/(LN(2)/25)*Calculateur!V50*Calculateur!X50*VLOOKUP('Données projet'!$B$9,Paramètres!$A$1:$I$89,3,0)*0.475*44/12</f>
        <v>2.1112772948402849</v>
      </c>
      <c r="AB50" s="23">
        <f>EXP(-LN(2)/2)*AB49+(1-EXP(-LN(2)/2))/(LN(2)/2)*V50*Y50*VLOOKUP('Données projet'!$B$9,Paramètres!$A$1:$I$89,3,0)*0.475*44/12</f>
        <v>5.5020181868000004E-4</v>
      </c>
      <c r="AC50" s="24">
        <f t="shared" si="3"/>
        <v>49.363849364323933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46.325438539727571</v>
      </c>
      <c r="AA51" s="23">
        <f>EXP(-LN(2)/25)*AA50+(1-EXP(-LN(2)/25))/(LN(2)/25)*Calculateur!V51*Calculateur!X51*VLOOKUP('Données projet'!$B$9,Paramètres!$A$1:$I$89,3,0)*0.475*44/12</f>
        <v>2.0535443061856298</v>
      </c>
      <c r="AB51" s="23">
        <f>EXP(-LN(2)/2)*AB50+(1-EXP(-LN(2)/2))/(LN(2)/2)*V51*Y51*VLOOKUP('Données projet'!$B$9,Paramètres!$A$1:$I$89,3,0)*0.475*44/12</f>
        <v>3.8905143700979929E-4</v>
      </c>
      <c r="AC51" s="24">
        <f t="shared" si="3"/>
        <v>48.379371897350211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45.417024945691004</v>
      </c>
      <c r="AA52" s="23">
        <f>EXP(-LN(2)/25)*AA51+(1-EXP(-LN(2)/25))/(LN(2)/25)*Calculateur!V52*Calculateur!X52*VLOOKUP('Données projet'!$B$9,Paramètres!$A$1:$I$89,3,0)*0.475*44/12</f>
        <v>1.9973900291417821</v>
      </c>
      <c r="AB52" s="23">
        <f>EXP(-LN(2)/2)*AB51+(1-EXP(-LN(2)/2))/(LN(2)/2)*V52*Y52*VLOOKUP('Données projet'!$B$9,Paramètres!$A$1:$I$89,3,0)*0.475*44/12</f>
        <v>2.7510090934000002E-4</v>
      </c>
      <c r="AC52" s="24">
        <f t="shared" si="3"/>
        <v>47.414690075742129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44.526424788155907</v>
      </c>
      <c r="AA53" s="23">
        <f>EXP(-LN(2)/25)*AA52+(1-EXP(-LN(2)/25))/(LN(2)/25)*Calculateur!V53*Calculateur!X53*VLOOKUP('Données projet'!$B$9,Paramètres!$A$1:$I$89,3,0)*0.475*44/12</f>
        <v>1.9427712937567236</v>
      </c>
      <c r="AB53" s="23">
        <f>EXP(-LN(2)/2)*AB52+(1-EXP(-LN(2)/2))/(LN(2)/2)*V53*Y53*VLOOKUP('Données projet'!$B$9,Paramètres!$A$1:$I$89,3,0)*0.475*44/12</f>
        <v>1.9452571850489965E-4</v>
      </c>
      <c r="AC53" s="24">
        <f t="shared" si="3"/>
        <v>46.469390607631134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43.653288756497616</v>
      </c>
      <c r="AA54" s="23">
        <f>EXP(-LN(2)/25)*AA53+(1-EXP(-LN(2)/25))/(LN(2)/25)*Calculateur!V54*Calculateur!X54*VLOOKUP('Données projet'!$B$9,Paramètres!$A$1:$I$89,3,0)*0.475*44/12</f>
        <v>1.889646110563044</v>
      </c>
      <c r="AB54" s="23">
        <f>EXP(-LN(2)/2)*AB53+(1-EXP(-LN(2)/2))/(LN(2)/2)*V54*Y54*VLOOKUP('Données projet'!$B$9,Paramètres!$A$1:$I$89,3,0)*0.475*44/12</f>
        <v>1.3755045467000001E-4</v>
      </c>
      <c r="AC54" s="24">
        <f t="shared" si="3"/>
        <v>45.543072417515326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42.797274389859751</v>
      </c>
      <c r="AA55" s="23">
        <f>EXP(-LN(2)/25)*AA54+(1-EXP(-LN(2)/25))/(LN(2)/25)*Calculateur!V55*Calculateur!X55*VLOOKUP('Données projet'!$B$9,Paramètres!$A$1:$I$89,3,0)*0.475*44/12</f>
        <v>1.8379736382975274</v>
      </c>
      <c r="AB55" s="23">
        <f>EXP(-LN(2)/2)*AB54+(1-EXP(-LN(2)/2))/(LN(2)/2)*V55*Y55*VLOOKUP('Données projet'!$B$9,Paramètres!$A$1:$I$89,3,0)*0.475*44/12</f>
        <v>9.7262859252449823E-5</v>
      </c>
      <c r="AC55" s="24">
        <f t="shared" si="3"/>
        <v>44.635345291016527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41.958045942834445</v>
      </c>
      <c r="AA56" s="23">
        <f>EXP(-LN(2)/25)*AA55+(1-EXP(-LN(2)/25))/(LN(2)/25)*Calculateur!V56*Calculateur!X56*VLOOKUP('Données projet'!$B$9,Paramètres!$A$1:$I$89,3,0)*0.475*44/12</f>
        <v>1.7877141525034486</v>
      </c>
      <c r="AB56" s="23">
        <f>EXP(-LN(2)/2)*AB55+(1-EXP(-LN(2)/2))/(LN(2)/2)*V56*Y56*VLOOKUP('Données projet'!$B$9,Paramètres!$A$1:$I$89,3,0)*0.475*44/12</f>
        <v>6.8775227335000005E-5</v>
      </c>
      <c r="AC56" s="24">
        <f t="shared" si="3"/>
        <v>43.745828870565227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41.135274253776501</v>
      </c>
      <c r="AA57" s="23">
        <f>EXP(-LN(2)/25)*AA56+(1-EXP(-LN(2)/25))/(LN(2)/25)*Calculateur!V57*Calculateur!X57*VLOOKUP('Données projet'!$B$9,Paramètres!$A$1:$I$89,3,0)*0.475*44/12</f>
        <v>1.7388290149914403</v>
      </c>
      <c r="AB57" s="23">
        <f>EXP(-LN(2)/2)*AB56+(1-EXP(-LN(2)/2))/(LN(2)/2)*V57*Y57*VLOOKUP('Données projet'!$B$9,Paramètres!$A$1:$I$89,3,0)*0.475*44/12</f>
        <v>4.8631429626224911E-5</v>
      </c>
      <c r="AC57" s="24">
        <f t="shared" si="3"/>
        <v>42.874151900197567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40.3286366156998</v>
      </c>
      <c r="AA58" s="23">
        <f>EXP(-LN(2)/25)*AA57+(1-EXP(-LN(2)/25))/(LN(2)/25)*Calculateur!V58*Calculateur!X58*VLOOKUP('Données projet'!$B$9,Paramètres!$A$1:$I$89,3,0)*0.475*44/12</f>
        <v>1.6912806441354555</v>
      </c>
      <c r="AB58" s="23">
        <f>EXP(-LN(2)/2)*AB57+(1-EXP(-LN(2)/2))/(LN(2)/2)*V58*Y58*VLOOKUP('Données projet'!$B$9,Paramètres!$A$1:$I$89,3,0)*0.475*44/12</f>
        <v>3.4387613667500002E-5</v>
      </c>
      <c r="AC58" s="24">
        <f t="shared" si="3"/>
        <v>42.01995164744892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39.537816649705405</v>
      </c>
      <c r="AA59" s="23">
        <f>EXP(-LN(2)/25)*AA58+(1-EXP(-LN(2)/25))/(LN(2)/25)*Calculateur!V59*Calculateur!X59*VLOOKUP('Données projet'!$B$9,Paramètres!$A$1:$I$89,3,0)*0.475*44/12</f>
        <v>1.6450324859809879</v>
      </c>
      <c r="AB59" s="23">
        <f>EXP(-LN(2)/2)*AB58+(1-EXP(-LN(2)/2))/(LN(2)/2)*V59*Y59*VLOOKUP('Données projet'!$B$9,Paramètres!$A$1:$I$89,3,0)*0.475*44/12</f>
        <v>2.4315714813112456E-5</v>
      </c>
      <c r="AC59" s="24">
        <f t="shared" si="3"/>
        <v>41.182873451401207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38.762504180891611</v>
      </c>
      <c r="AA60" s="23">
        <f>EXP(-LN(2)/25)*AA59+(1-EXP(-LN(2)/25))/(LN(2)/25)*Calculateur!V60*Calculateur!X60*VLOOKUP('Données projet'!$B$9,Paramètres!$A$1:$I$89,3,0)*0.475*44/12</f>
        <v>1.6000489861433391</v>
      </c>
      <c r="AB60" s="23">
        <f>EXP(-LN(2)/2)*AB59+(1-EXP(-LN(2)/2))/(LN(2)/2)*V60*Y60*VLOOKUP('Données projet'!$B$9,Paramètres!$A$1:$I$89,3,0)*0.475*44/12</f>
        <v>1.7193806833750001E-5</v>
      </c>
      <c r="AC60" s="24">
        <f t="shared" si="3"/>
        <v>40.362570360841787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38.002395116697343</v>
      </c>
      <c r="AA61" s="23">
        <f>EXP(-LN(2)/25)*AA60+(1-EXP(-LN(2)/25))/(LN(2)/25)*Calculateur!V61*Calculateur!X61*VLOOKUP('Données projet'!$B$9,Paramètres!$A$1:$I$89,3,0)*0.475*44/12</f>
        <v>1.5562955624743302</v>
      </c>
      <c r="AB61" s="23">
        <f>EXP(-LN(2)/2)*AB60+(1-EXP(-LN(2)/2))/(LN(2)/2)*V61*Y61*VLOOKUP('Données projet'!$B$9,Paramètres!$A$1:$I$89,3,0)*0.475*44/12</f>
        <v>1.2157857406556228E-5</v>
      </c>
      <c r="AC61" s="24">
        <f t="shared" si="3"/>
        <v>39.558702837029081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37.257191327631176</v>
      </c>
      <c r="AA62" s="23">
        <f>EXP(-LN(2)/25)*AA61+(1-EXP(-LN(2)/25))/(LN(2)/25)*Calculateur!V62*Calculateur!X62*VLOOKUP('Données projet'!$B$9,Paramètres!$A$1:$I$89,3,0)*0.475*44/12</f>
        <v>1.513738578476443</v>
      </c>
      <c r="AB62" s="23">
        <f>EXP(-LN(2)/2)*AB61+(1-EXP(-LN(2)/2))/(LN(2)/2)*V62*Y62*VLOOKUP('Données projet'!$B$9,Paramètres!$A$1:$I$89,3,0)*0.475*44/12</f>
        <v>8.5969034168750006E-6</v>
      </c>
      <c r="AC62" s="24">
        <f t="shared" si="3"/>
        <v>38.770938503011038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36.526600530339167</v>
      </c>
      <c r="AA63" s="23">
        <f>EXP(-LN(2)/25)*AA62+(1-EXP(-LN(2)/25))/(LN(2)/25)*Calculateur!V63*Calculateur!X63*VLOOKUP('Données projet'!$B$9,Paramètres!$A$1:$I$89,3,0)*0.475*44/12</f>
        <v>1.4723453174439525</v>
      </c>
      <c r="AB63" s="23">
        <f>EXP(-LN(2)/2)*AB62+(1-EXP(-LN(2)/2))/(LN(2)/2)*V63*Y63*VLOOKUP('Données projet'!$B$9,Paramètres!$A$1:$I$89,3,0)*0.475*44/12</f>
        <v>6.0789287032781139E-6</v>
      </c>
      <c r="AC63" s="24">
        <f t="shared" si="3"/>
        <v>37.998951926711825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35.81033617296567</v>
      </c>
      <c r="AA64" s="23">
        <f>EXP(-LN(2)/25)*AA63+(1-EXP(-LN(2)/25))/(LN(2)/25)*Calculateur!V64*Calculateur!X64*VLOOKUP('Données projet'!$B$9,Paramètres!$A$1:$I$89,3,0)*0.475*44/12</f>
        <v>1.4320839573111723</v>
      </c>
      <c r="AB64" s="23">
        <f>EXP(-LN(2)/2)*AB63+(1-EXP(-LN(2)/2))/(LN(2)/2)*V64*Y64*VLOOKUP('Données projet'!$B$9,Paramètres!$A$1:$I$89,3,0)*0.475*44/12</f>
        <v>4.2984517084375003E-6</v>
      </c>
      <c r="AC64" s="24">
        <f t="shared" si="3"/>
        <v>37.242424428728548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35.108117322762148</v>
      </c>
      <c r="AA65" s="23">
        <f>EXP(-LN(2)/25)*AA64+(1-EXP(-LN(2)/25))/(LN(2)/25)*Calculateur!V65*Calculateur!X65*VLOOKUP('Données projet'!$B$9,Paramètres!$A$1:$I$89,3,0)*0.475*44/12</f>
        <v>1.3929235461884761</v>
      </c>
      <c r="AB65" s="23">
        <f>EXP(-LN(2)/2)*AB64+(1-EXP(-LN(2)/2))/(LN(2)/2)*V65*Y65*VLOOKUP('Données projet'!$B$9,Paramètres!$A$1:$I$89,3,0)*0.475*44/12</f>
        <v>3.039464351639057E-6</v>
      </c>
      <c r="AC65" s="24">
        <f t="shared" si="3"/>
        <v>36.501043908414978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34.419668555899911</v>
      </c>
      <c r="AA66" s="23">
        <f>EXP(-LN(2)/25)*AA65+(1-EXP(-LN(2)/25))/(LN(2)/25)*Calculateur!V66*Calculateur!X66*VLOOKUP('Données projet'!$B$9,Paramètres!$A$1:$I$89,3,0)*0.475*44/12</f>
        <v>1.3548339785672865</v>
      </c>
      <c r="AB66" s="23">
        <f>EXP(-LN(2)/2)*AB65+(1-EXP(-LN(2)/2))/(LN(2)/2)*V66*Y66*VLOOKUP('Données projet'!$B$9,Paramètres!$A$1:$I$89,3,0)*0.475*44/12</f>
        <v>2.1492258542187502E-6</v>
      </c>
      <c r="AC66" s="24">
        <f t="shared" si="3"/>
        <v>35.774504683693053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33.744719849443555</v>
      </c>
      <c r="AA67" s="23">
        <f>EXP(-LN(2)/25)*AA66+(1-EXP(-LN(2)/25))/(LN(2)/25)*Calculateur!V67*Calculateur!X67*VLOOKUP('Données projet'!$B$9,Paramètres!$A$1:$I$89,3,0)*0.475*44/12</f>
        <v>1.3177859721757417</v>
      </c>
      <c r="AB67" s="23">
        <f>EXP(-LN(2)/2)*AB66+(1-EXP(-LN(2)/2))/(LN(2)/2)*V67*Y67*VLOOKUP('Données projet'!$B$9,Paramètres!$A$1:$I$89,3,0)*0.475*44/12</f>
        <v>1.5197321758195285E-6</v>
      </c>
      <c r="AC67" s="24">
        <f t="shared" si="3"/>
        <v>35.06250734135147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33.083006475442744</v>
      </c>
      <c r="AA68" s="23">
        <f>EXP(-LN(2)/25)*AA67+(1-EXP(-LN(2)/25))/(LN(2)/25)*Calculateur!V68*Calculateur!X68*VLOOKUP('Données projet'!$B$9,Paramètres!$A$1:$I$89,3,0)*0.475*44/12</f>
        <v>1.2817510454672436</v>
      </c>
      <c r="AB68" s="23">
        <f>EXP(-LN(2)/2)*AB67+(1-EXP(-LN(2)/2))/(LN(2)/2)*V68*Y68*VLOOKUP('Données projet'!$B$9,Paramètres!$A$1:$I$89,3,0)*0.475*44/12</f>
        <v>1.0746129271093751E-6</v>
      </c>
      <c r="AC68" s="24">
        <f t="shared" ref="AC68:AC131" si="57">SUM(Z68:AB68)</f>
        <v>34.364758595522915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32.434268897100786</v>
      </c>
      <c r="AA69" s="23">
        <f>EXP(-LN(2)/25)*AA68+(1-EXP(-LN(2)/25))/(LN(2)/25)*Calculateur!V69*Calculateur!X69*VLOOKUP('Données projet'!$B$9,Paramètres!$A$1:$I$89,3,0)*0.475*44/12</f>
        <v>1.2467014957245839</v>
      </c>
      <c r="AB69" s="23">
        <f>EXP(-LN(2)/2)*AB68+(1-EXP(-LN(2)/2))/(LN(2)/2)*V69*Y69*VLOOKUP('Données projet'!$B$9,Paramètres!$A$1:$I$89,3,0)*0.475*44/12</f>
        <v>7.5986608790976424E-7</v>
      </c>
      <c r="AC69" s="24">
        <f t="shared" si="57"/>
        <v>33.680971152691463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31.798252666979263</v>
      </c>
      <c r="AA70" s="23">
        <f>EXP(-LN(2)/25)*AA69+(1-EXP(-LN(2)/25))/(LN(2)/25)*Calculateur!V70*Calculateur!X70*VLOOKUP('Données projet'!$B$9,Paramètres!$A$1:$I$89,3,0)*0.475*44/12</f>
        <v>1.2126103777628128</v>
      </c>
      <c r="AB70" s="23">
        <f>EXP(-LN(2)/2)*AB69+(1-EXP(-LN(2)/2))/(LN(2)/2)*V70*Y70*VLOOKUP('Données projet'!$B$9,Paramètres!$A$1:$I$89,3,0)*0.475*44/12</f>
        <v>5.3730646355468754E-7</v>
      </c>
      <c r="AC70" s="24">
        <f t="shared" si="57"/>
        <v>33.010863582048536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31.174708327198829</v>
      </c>
      <c r="AA71" s="23">
        <f>EXP(-LN(2)/25)*AA70+(1-EXP(-LN(2)/25))/(LN(2)/25)*Calculateur!V71*Calculateur!X71*VLOOKUP('Données projet'!$B$9,Paramètres!$A$1:$I$89,3,0)*0.475*44/12</f>
        <v>1.1794514832144805</v>
      </c>
      <c r="AB71" s="23">
        <f>EXP(-LN(2)/2)*AB70+(1-EXP(-LN(2)/2))/(LN(2)/2)*V71*Y71*VLOOKUP('Données projet'!$B$9,Paramètres!$A$1:$I$89,3,0)*0.475*44/12</f>
        <v>3.7993304395488212E-7</v>
      </c>
      <c r="AC71" s="24">
        <f t="shared" si="57"/>
        <v>32.354160190346349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30.563391311596995</v>
      </c>
      <c r="AA72" s="23">
        <f>EXP(-LN(2)/25)*AA71+(1-EXP(-LN(2)/25))/(LN(2)/25)*Calculateur!V72*Calculateur!X72*VLOOKUP('Données projet'!$B$9,Paramètres!$A$1:$I$89,3,0)*0.475*44/12</f>
        <v>1.1471993203813227</v>
      </c>
      <c r="AB72" s="23">
        <f>EXP(-LN(2)/2)*AB71+(1-EXP(-LN(2)/2))/(LN(2)/2)*V72*Y72*VLOOKUP('Données projet'!$B$9,Paramètres!$A$1:$I$89,3,0)*0.475*44/12</f>
        <v>2.6865323177734377E-7</v>
      </c>
      <c r="AC72" s="24">
        <f t="shared" si="57"/>
        <v>31.710590900631548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29.964061849804551</v>
      </c>
      <c r="AA73" s="23">
        <f>EXP(-LN(2)/25)*AA72+(1-EXP(-LN(2)/25))/(LN(2)/25)*Calculateur!V73*Calculateur!X73*VLOOKUP('Données projet'!$B$9,Paramètres!$A$1:$I$89,3,0)*0.475*44/12</f>
        <v>1.1158290946369052</v>
      </c>
      <c r="AB73" s="23">
        <f>EXP(-LN(2)/2)*AB72+(1-EXP(-LN(2)/2))/(LN(2)/2)*V73*Y73*VLOOKUP('Données projet'!$B$9,Paramètres!$A$1:$I$89,3,0)*0.475*44/12</f>
        <v>1.8996652197744106E-7</v>
      </c>
      <c r="AC73" s="24">
        <f t="shared" si="57"/>
        <v>31.079891134407976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29.37648487320298</v>
      </c>
      <c r="AA74" s="23">
        <f>EXP(-LN(2)/25)*AA73+(1-EXP(-LN(2)/25))/(LN(2)/25)*Calculateur!V74*Calculateur!X74*VLOOKUP('Données projet'!$B$9,Paramètres!$A$1:$I$89,3,0)*0.475*44/12</f>
        <v>1.0853166893651571</v>
      </c>
      <c r="AB74" s="23">
        <f>EXP(-LN(2)/2)*AB73+(1-EXP(-LN(2)/2))/(LN(2)/2)*V74*Y74*VLOOKUP('Données projet'!$B$9,Paramètres!$A$1:$I$89,3,0)*0.475*44/12</f>
        <v>1.3432661588867188E-7</v>
      </c>
      <c r="AC74" s="24">
        <f t="shared" si="57"/>
        <v>30.461801696894753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28.800429922725996</v>
      </c>
      <c r="AA75" s="23">
        <f>EXP(-LN(2)/25)*AA74+(1-EXP(-LN(2)/25))/(LN(2)/25)*Calculateur!V75*Calculateur!X75*VLOOKUP('Données projet'!$B$9,Paramètres!$A$1:$I$89,3,0)*0.475*44/12</f>
        <v>1.0556386474201427</v>
      </c>
      <c r="AB75" s="23">
        <f>EXP(-LN(2)/2)*AB74+(1-EXP(-LN(2)/2))/(LN(2)/2)*V75*Y75*VLOOKUP('Données projet'!$B$9,Paramètres!$A$1:$I$89,3,0)*0.475*44/12</f>
        <v>9.498326098872053E-8</v>
      </c>
      <c r="AC75" s="24">
        <f t="shared" si="57"/>
        <v>29.856068665129399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28.235671058469041</v>
      </c>
      <c r="AA76" s="23">
        <f>EXP(-LN(2)/25)*AA75+(1-EXP(-LN(2)/25))/(LN(2)/25)*Calculateur!V76*Calculateur!X76*VLOOKUP('Données projet'!$B$9,Paramètres!$A$1:$I$89,3,0)*0.475*44/12</f>
        <v>1.0267721530928151</v>
      </c>
      <c r="AB76" s="23">
        <f>EXP(-LN(2)/2)*AB75+(1-EXP(-LN(2)/2))/(LN(2)/2)*V76*Y76*VLOOKUP('Données projet'!$B$9,Paramètres!$A$1:$I$89,3,0)*0.475*44/12</f>
        <v>6.7163307944335942E-8</v>
      </c>
      <c r="AC76" s="24">
        <f t="shared" si="57"/>
        <v>29.262443278725165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27.681986771071273</v>
      </c>
      <c r="AA77" s="23">
        <f>EXP(-LN(2)/25)*AA76+(1-EXP(-LN(2)/25))/(LN(2)/25)*Calculateur!V77*Calculateur!X77*VLOOKUP('Données projet'!$B$9,Paramètres!$A$1:$I$89,3,0)*0.475*44/12</f>
        <v>0.99869501457089127</v>
      </c>
      <c r="AB77" s="23">
        <f>EXP(-LN(2)/2)*AB76+(1-EXP(-LN(2)/2))/(LN(2)/2)*V77*Y77*VLOOKUP('Données projet'!$B$9,Paramètres!$A$1:$I$89,3,0)*0.475*44/12</f>
        <v>4.7491630494360265E-8</v>
      </c>
      <c r="AC77" s="24">
        <f t="shared" si="57"/>
        <v>28.680681833133796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27.139159894835306</v>
      </c>
      <c r="AA78" s="23">
        <f>EXP(-LN(2)/25)*AA77+(1-EXP(-LN(2)/25))/(LN(2)/25)*Calculateur!V78*Calculateur!X78*VLOOKUP('Données projet'!$B$9,Paramètres!$A$1:$I$89,3,0)*0.475*44/12</f>
        <v>0.97138564687836193</v>
      </c>
      <c r="AB78" s="23">
        <f>EXP(-LN(2)/2)*AB77+(1-EXP(-LN(2)/2))/(LN(2)/2)*V78*Y78*VLOOKUP('Données projet'!$B$9,Paramètres!$A$1:$I$89,3,0)*0.475*44/12</f>
        <v>3.3581653972167971E-8</v>
      </c>
      <c r="AC78" s="24">
        <f t="shared" si="57"/>
        <v>28.110545575295319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26.606977522550622</v>
      </c>
      <c r="AA79" s="23">
        <f>EXP(-LN(2)/25)*AA78+(1-EXP(-LN(2)/25))/(LN(2)/25)*Calculateur!V79*Calculateur!X79*VLOOKUP('Données projet'!$B$9,Paramètres!$A$1:$I$89,3,0)*0.475*44/12</f>
        <v>0.94482305528152211</v>
      </c>
      <c r="AB79" s="23">
        <f>EXP(-LN(2)/2)*AB78+(1-EXP(-LN(2)/2))/(LN(2)/2)*V79*Y79*VLOOKUP('Données projet'!$B$9,Paramètres!$A$1:$I$89,3,0)*0.475*44/12</f>
        <v>2.3745815247180133E-8</v>
      </c>
      <c r="AC79" s="24">
        <f t="shared" si="57"/>
        <v>27.551800601577959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26.085230921987247</v>
      </c>
      <c r="AA80" s="23">
        <f>EXP(-LN(2)/25)*AA79+(1-EXP(-LN(2)/25))/(LN(2)/25)*Calculateur!V80*Calculateur!X80*VLOOKUP('Données projet'!$B$9,Paramètres!$A$1:$I$89,3,0)*0.475*44/12</f>
        <v>0.91898681914876379</v>
      </c>
      <c r="AB80" s="23">
        <f>EXP(-LN(2)/2)*AB79+(1-EXP(-LN(2)/2))/(LN(2)/2)*V80*Y80*VLOOKUP('Données projet'!$B$9,Paramètres!$A$1:$I$89,3,0)*0.475*44/12</f>
        <v>1.6790826986083986E-8</v>
      </c>
      <c r="AC80" s="24">
        <f t="shared" si="57"/>
        <v>27.004217757926838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25.573715454026917</v>
      </c>
      <c r="AA81" s="23">
        <f>EXP(-LN(2)/25)*AA80+(1-EXP(-LN(2)/25))/(LN(2)/25)*Calculateur!V81*Calculateur!X81*VLOOKUP('Données projet'!$B$9,Paramètres!$A$1:$I$89,3,0)*0.475*44/12</f>
        <v>0.89385707625172439</v>
      </c>
      <c r="AB81" s="23">
        <f>EXP(-LN(2)/2)*AB80+(1-EXP(-LN(2)/2))/(LN(2)/2)*V81*Y81*VLOOKUP('Données projet'!$B$9,Paramètres!$A$1:$I$89,3,0)*0.475*44/12</f>
        <v>1.1872907623590066E-8</v>
      </c>
      <c r="AC81" s="24">
        <f t="shared" si="57"/>
        <v>26.467572542151547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25.072230492399658</v>
      </c>
      <c r="AA82" s="23">
        <f>EXP(-LN(2)/25)*AA81+(1-EXP(-LN(2)/25))/(LN(2)/25)*Calculateur!V82*Calculateur!X82*VLOOKUP('Données projet'!$B$9,Paramètres!$A$1:$I$89,3,0)*0.475*44/12</f>
        <v>0.86941450749572025</v>
      </c>
      <c r="AB82" s="23">
        <f>EXP(-LN(2)/2)*AB81+(1-EXP(-LN(2)/2))/(LN(2)/2)*V82*Y82*VLOOKUP('Données projet'!$B$9,Paramètres!$A$1:$I$89,3,0)*0.475*44/12</f>
        <v>8.3954134930419928E-9</v>
      </c>
      <c r="AC82" s="24">
        <f t="shared" si="57"/>
        <v>25.941645008290791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24.580579344994288</v>
      </c>
      <c r="AA83" s="23">
        <f>EXP(-LN(2)/25)*AA82+(1-EXP(-LN(2)/25))/(LN(2)/25)*Calculateur!V83*Calculateur!X83*VLOOKUP('Données projet'!$B$9,Paramètres!$A$1:$I$89,3,0)*0.475*44/12</f>
        <v>0.84564032206772788</v>
      </c>
      <c r="AB83" s="23">
        <f>EXP(-LN(2)/2)*AB82+(1-EXP(-LN(2)/2))/(LN(2)/2)*V83*Y83*VLOOKUP('Données projet'!$B$9,Paramètres!$A$1:$I$89,3,0)*0.475*44/12</f>
        <v>5.9364538117950331E-9</v>
      </c>
      <c r="AC83" s="24">
        <f t="shared" si="57"/>
        <v>25.426219672998467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24.098569176711948</v>
      </c>
      <c r="AA84" s="23">
        <f>EXP(-LN(2)/25)*AA83+(1-EXP(-LN(2)/25))/(LN(2)/25)*Calculateur!V84*Calculateur!X84*VLOOKUP('Données projet'!$B$9,Paramètres!$A$1:$I$89,3,0)*0.475*44/12</f>
        <v>0.82251624299049408</v>
      </c>
      <c r="AB84" s="23">
        <f>EXP(-LN(2)/2)*AB83+(1-EXP(-LN(2)/2))/(LN(2)/2)*V84*Y84*VLOOKUP('Données projet'!$B$9,Paramètres!$A$1:$I$89,3,0)*0.475*44/12</f>
        <v>4.1977067465209964E-9</v>
      </c>
      <c r="AC84" s="24">
        <f t="shared" si="57"/>
        <v>24.921085423900148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23.62601093383245</v>
      </c>
      <c r="AA85" s="23">
        <f>EXP(-LN(2)/25)*AA84+(1-EXP(-LN(2)/25))/(LN(2)/25)*Calculateur!V85*Calculateur!X85*VLOOKUP('Données projet'!$B$9,Paramètres!$A$1:$I$89,3,0)*0.475*44/12</f>
        <v>0.80002449307166967</v>
      </c>
      <c r="AB85" s="23">
        <f>EXP(-LN(2)/2)*AB84+(1-EXP(-LN(2)/2))/(LN(2)/2)*V85*Y85*VLOOKUP('Données projet'!$B$9,Paramètres!$A$1:$I$89,3,0)*0.475*44/12</f>
        <v>2.9682269058975166E-9</v>
      </c>
      <c r="AC85" s="24">
        <f t="shared" si="57"/>
        <v>24.42603542987235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23.162719269863754</v>
      </c>
      <c r="AA86" s="23">
        <f>EXP(-LN(2)/25)*AA85+(1-EXP(-LN(2)/25))/(LN(2)/25)*Calculateur!V86*Calculateur!X86*VLOOKUP('Données projet'!$B$9,Paramètres!$A$1:$I$89,3,0)*0.475*44/12</f>
        <v>0.77814778123716521</v>
      </c>
      <c r="AB86" s="23">
        <f>EXP(-LN(2)/2)*AB85+(1-EXP(-LN(2)/2))/(LN(2)/2)*V86*Y86*VLOOKUP('Données projet'!$B$9,Paramètres!$A$1:$I$89,3,0)*0.475*44/12</f>
        <v>2.0988533732604982E-9</v>
      </c>
      <c r="AC86" s="24">
        <f t="shared" si="57"/>
        <v>23.940867053199774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22.70851247284547</v>
      </c>
      <c r="AA87" s="23">
        <f>EXP(-LN(2)/25)*AA86+(1-EXP(-LN(2)/25))/(LN(2)/25)*Calculateur!V87*Calculateur!X87*VLOOKUP('Données projet'!$B$9,Paramètres!$A$1:$I$89,3,0)*0.475*44/12</f>
        <v>0.75686928923822161</v>
      </c>
      <c r="AB87" s="23">
        <f>EXP(-LN(2)/2)*AB86+(1-EXP(-LN(2)/2))/(LN(2)/2)*V87*Y87*VLOOKUP('Données projet'!$B$9,Paramètres!$A$1:$I$89,3,0)*0.475*44/12</f>
        <v>1.4841134529487583E-9</v>
      </c>
      <c r="AC87" s="24">
        <f t="shared" si="57"/>
        <v>23.465381763567805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22.263212394077925</v>
      </c>
      <c r="AA88" s="23">
        <f>EXP(-LN(2)/25)*AA87+(1-EXP(-LN(2)/25))/(LN(2)/25)*Calculateur!V88*Calculateur!X88*VLOOKUP('Données projet'!$B$9,Paramètres!$A$1:$I$89,3,0)*0.475*44/12</f>
        <v>0.73617265872197635</v>
      </c>
      <c r="AB88" s="23">
        <f>EXP(-LN(2)/2)*AB87+(1-EXP(-LN(2)/2))/(LN(2)/2)*V88*Y88*VLOOKUP('Données projet'!$B$9,Paramètres!$A$1:$I$89,3,0)*0.475*44/12</f>
        <v>1.0494266866302491E-9</v>
      </c>
      <c r="AC88" s="24">
        <f t="shared" si="57"/>
        <v>22.999385053849327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21.82664437824878</v>
      </c>
      <c r="AA89" s="23">
        <f>EXP(-LN(2)/25)*AA88+(1-EXP(-LN(2)/25))/(LN(2)/25)*Calculateur!V89*Calculateur!X89*VLOOKUP('Données projet'!$B$9,Paramètres!$A$1:$I$89,3,0)*0.475*44/12</f>
        <v>0.71604197865558628</v>
      </c>
      <c r="AB89" s="23">
        <f>EXP(-LN(2)/2)*AB88+(1-EXP(-LN(2)/2))/(LN(2)/2)*V89*Y89*VLOOKUP('Données projet'!$B$9,Paramètres!$A$1:$I$89,3,0)*0.475*44/12</f>
        <v>7.4205672647437914E-10</v>
      </c>
      <c r="AC89" s="24">
        <f t="shared" si="57"/>
        <v>22.542686357646421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21.398637194929847</v>
      </c>
      <c r="AA90" s="23">
        <f>EXP(-LN(2)/25)*AA89+(1-EXP(-LN(2)/25))/(LN(2)/25)*Calculateur!V90*Calculateur!X90*VLOOKUP('Données projet'!$B$9,Paramètres!$A$1:$I$89,3,0)*0.475*44/12</f>
        <v>0.69646177309423818</v>
      </c>
      <c r="AB90" s="23">
        <f>EXP(-LN(2)/2)*AB89+(1-EXP(-LN(2)/2))/(LN(2)/2)*V90*Y90*VLOOKUP('Données projet'!$B$9,Paramètres!$A$1:$I$89,3,0)*0.475*44/12</f>
        <v>5.2471334331512455E-10</v>
      </c>
      <c r="AC90" s="24">
        <f t="shared" si="57"/>
        <v>22.0950989685488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20.979022971417194</v>
      </c>
      <c r="AA91" s="23">
        <f>EXP(-LN(2)/25)*AA90+(1-EXP(-LN(2)/25))/(LN(2)/25)*Calculateur!V91*Calculateur!X91*VLOOKUP('Données projet'!$B$9,Paramètres!$A$1:$I$89,3,0)*0.475*44/12</f>
        <v>0.67741698928364336</v>
      </c>
      <c r="AB91" s="23">
        <f>EXP(-LN(2)/2)*AB90+(1-EXP(-LN(2)/2))/(LN(2)/2)*V91*Y91*VLOOKUP('Données projet'!$B$9,Paramètres!$A$1:$I$89,3,0)*0.475*44/12</f>
        <v>3.7102836323718957E-10</v>
      </c>
      <c r="AC91" s="24">
        <f t="shared" si="57"/>
        <v>21.656439961071865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20.567637126888222</v>
      </c>
      <c r="AA92" s="23">
        <f>EXP(-LN(2)/25)*AA91+(1-EXP(-LN(2)/25))/(LN(2)/25)*Calculateur!V92*Calculateur!X92*VLOOKUP('Données projet'!$B$9,Paramètres!$A$1:$I$89,3,0)*0.475*44/12</f>
        <v>0.65889298608787095</v>
      </c>
      <c r="AB92" s="23">
        <f>EXP(-LN(2)/2)*AB91+(1-EXP(-LN(2)/2))/(LN(2)/2)*V92*Y92*VLOOKUP('Données projet'!$B$9,Paramètres!$A$1:$I$89,3,0)*0.475*44/12</f>
        <v>2.6235667165756227E-10</v>
      </c>
      <c r="AC92" s="24">
        <f t="shared" si="57"/>
        <v>21.22653011323845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20.164318307849875</v>
      </c>
      <c r="AA93" s="23">
        <f>EXP(-LN(2)/25)*AA92+(1-EXP(-LN(2)/25))/(LN(2)/25)*Calculateur!V93*Calculateur!X93*VLOOKUP('Données projet'!$B$9,Paramètres!$A$1:$I$89,3,0)*0.475*44/12</f>
        <v>0.64087552273362192</v>
      </c>
      <c r="AB93" s="23">
        <f>EXP(-LN(2)/2)*AB92+(1-EXP(-LN(2)/2))/(LN(2)/2)*V93*Y93*VLOOKUP('Données projet'!$B$9,Paramètres!$A$1:$I$89,3,0)*0.475*44/12</f>
        <v>1.8551418161859479E-10</v>
      </c>
      <c r="AC93" s="24">
        <f t="shared" si="57"/>
        <v>20.805193830769014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19.768908324852678</v>
      </c>
      <c r="AA94" s="23">
        <f>EXP(-LN(2)/25)*AA93+(1-EXP(-LN(2)/25))/(LN(2)/25)*Calculateur!V94*Calculateur!X94*VLOOKUP('Données projet'!$B$9,Paramètres!$A$1:$I$89,3,0)*0.475*44/12</f>
        <v>0.62335074786229205</v>
      </c>
      <c r="AB94" s="23">
        <f>EXP(-LN(2)/2)*AB93+(1-EXP(-LN(2)/2))/(LN(2)/2)*V94*Y94*VLOOKUP('Données projet'!$B$9,Paramètres!$A$1:$I$89,3,0)*0.475*44/12</f>
        <v>1.3117833582878114E-10</v>
      </c>
      <c r="AC94" s="24">
        <f t="shared" si="57"/>
        <v>20.392259072846148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19.381252090445781</v>
      </c>
      <c r="AA95" s="23">
        <f>EXP(-LN(2)/25)*AA94+(1-EXP(-LN(2)/25))/(LN(2)/25)*Calculateur!V95*Calculateur!X95*VLOOKUP('Données projet'!$B$9,Paramètres!$A$1:$I$89,3,0)*0.475*44/12</f>
        <v>0.6063051888814065</v>
      </c>
      <c r="AB95" s="23">
        <f>EXP(-LN(2)/2)*AB94+(1-EXP(-LN(2)/2))/(LN(2)/2)*V95*Y95*VLOOKUP('Données projet'!$B$9,Paramètres!$A$1:$I$89,3,0)*0.475*44/12</f>
        <v>9.2757090809297393E-11</v>
      </c>
      <c r="AC95" s="24">
        <f t="shared" si="57"/>
        <v>19.987557279419946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19.001197558348647</v>
      </c>
      <c r="AA96" s="23">
        <f>EXP(-LN(2)/25)*AA95+(1-EXP(-LN(2)/25))/(LN(2)/25)*Calculateur!V96*Calculateur!X96*VLOOKUP('Données projet'!$B$9,Paramètres!$A$1:$I$89,3,0)*0.475*44/12</f>
        <v>0.58972574160724034</v>
      </c>
      <c r="AB96" s="23">
        <f>EXP(-LN(2)/2)*AB95+(1-EXP(-LN(2)/2))/(LN(2)/2)*V96*Y96*VLOOKUP('Données projet'!$B$9,Paramètres!$A$1:$I$89,3,0)*0.475*44/12</f>
        <v>6.5589167914390569E-11</v>
      </c>
      <c r="AC96" s="24">
        <f t="shared" si="57"/>
        <v>19.590923300021476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18.628595663815563</v>
      </c>
      <c r="AA97" s="23">
        <f>EXP(-LN(2)/25)*AA96+(1-EXP(-LN(2)/25))/(LN(2)/25)*Calculateur!V97*Calculateur!X97*VLOOKUP('Données projet'!$B$9,Paramètres!$A$1:$I$89,3,0)*0.475*44/12</f>
        <v>0.57359966019066144</v>
      </c>
      <c r="AB97" s="23">
        <f>EXP(-LN(2)/2)*AB96+(1-EXP(-LN(2)/2))/(LN(2)/2)*V97*Y97*VLOOKUP('Données projet'!$B$9,Paramètres!$A$1:$I$89,3,0)*0.475*44/12</f>
        <v>4.6378545404648696E-11</v>
      </c>
      <c r="AC97" s="24">
        <f t="shared" si="57"/>
        <v>19.202195324052603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18.263300265169558</v>
      </c>
      <c r="AA98" s="23">
        <f>EXP(-LN(2)/25)*AA97+(1-EXP(-LN(2)/25))/(LN(2)/25)*Calculateur!V98*Calculateur!X98*VLOOKUP('Données projet'!$B$9,Paramètres!$A$1:$I$89,3,0)*0.475*44/12</f>
        <v>0.55791454731845269</v>
      </c>
      <c r="AB98" s="23">
        <f>EXP(-LN(2)/2)*AB97+(1-EXP(-LN(2)/2))/(LN(2)/2)*V98*Y98*VLOOKUP('Données projet'!$B$9,Paramètres!$A$1:$I$89,3,0)*0.475*44/12</f>
        <v>3.2794583957195284E-11</v>
      </c>
      <c r="AC98" s="24">
        <f t="shared" si="57"/>
        <v>18.821214812520807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17.90516808648281</v>
      </c>
      <c r="AA99" s="23">
        <f>EXP(-LN(2)/25)*AA98+(1-EXP(-LN(2)/25))/(LN(2)/25)*Calculateur!V99*Calculateur!X99*VLOOKUP('Données projet'!$B$9,Paramètres!$A$1:$I$89,3,0)*0.475*44/12</f>
        <v>0.54265834468257867</v>
      </c>
      <c r="AB99" s="23">
        <f>EXP(-LN(2)/2)*AB98+(1-EXP(-LN(2)/2))/(LN(2)/2)*V99*Y99*VLOOKUP('Données projet'!$B$9,Paramètres!$A$1:$I$89,3,0)*0.475*44/12</f>
        <v>2.3189272702324348E-11</v>
      </c>
      <c r="AC99" s="24">
        <f t="shared" si="57"/>
        <v>18.447826431188577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17.554058661381049</v>
      </c>
      <c r="AA100" s="23">
        <f>EXP(-LN(2)/25)*AA99+(1-EXP(-LN(2)/25))/(LN(2)/25)*Calculateur!V100*Calculateur!X100*VLOOKUP('Données projet'!$B$9,Paramètres!$A$1:$I$89,3,0)*0.475*44/12</f>
        <v>0.52781932371007145</v>
      </c>
      <c r="AB100" s="23">
        <f>EXP(-LN(2)/2)*AB99+(1-EXP(-LN(2)/2))/(LN(2)/2)*V100*Y100*VLOOKUP('Données projet'!$B$9,Paramètres!$A$1:$I$89,3,0)*0.475*44/12</f>
        <v>1.6397291978597642E-11</v>
      </c>
      <c r="AC100" s="24">
        <f t="shared" si="57"/>
        <v>18.081877985107518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17.20983427794993</v>
      </c>
      <c r="AA101" s="23">
        <f>EXP(-LN(2)/25)*AA100+(1-EXP(-LN(2)/25))/(LN(2)/25)*Calculateur!V101*Calculateur!X101*VLOOKUP('Données projet'!$B$9,Paramètres!$A$1:$I$89,3,0)*0.475*44/12</f>
        <v>0.51338607654640767</v>
      </c>
      <c r="AB101" s="23">
        <f>EXP(-LN(2)/2)*AB100+(1-EXP(-LN(2)/2))/(LN(2)/2)*V101*Y101*VLOOKUP('Données projet'!$B$9,Paramètres!$A$1:$I$89,3,0)*0.475*44/12</f>
        <v>1.1594636351162174E-11</v>
      </c>
      <c r="AC101" s="24">
        <f t="shared" si="57"/>
        <v>17.723220354507934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16.872359924721753</v>
      </c>
      <c r="AA102" s="23">
        <f>EXP(-LN(2)/25)*AA101+(1-EXP(-LN(2)/25))/(LN(2)/25)*Calculateur!V102*Calculateur!X102*VLOOKUP('Données projet'!$B$9,Paramètres!$A$1:$I$89,3,0)*0.475*44/12</f>
        <v>0.49934750728544575</v>
      </c>
      <c r="AB102" s="23">
        <f>EXP(-LN(2)/2)*AB101+(1-EXP(-LN(2)/2))/(LN(2)/2)*V102*Y102*VLOOKUP('Données projet'!$B$9,Paramètres!$A$1:$I$89,3,0)*0.475*44/12</f>
        <v>8.1986459892988211E-12</v>
      </c>
      <c r="AC102" s="24">
        <f t="shared" si="57"/>
        <v>17.371707432015398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16.541503237721351</v>
      </c>
      <c r="AA103" s="23">
        <f>EXP(-LN(2)/25)*AA102+(1-EXP(-LN(2)/25))/(LN(2)/25)*Calculateur!V103*Calculateur!X103*VLOOKUP('Données projet'!$B$9,Paramètres!$A$1:$I$89,3,0)*0.475*44/12</f>
        <v>0.48569282343918108</v>
      </c>
      <c r="AB103" s="23">
        <f>EXP(-LN(2)/2)*AB102+(1-EXP(-LN(2)/2))/(LN(2)/2)*V103*Y103*VLOOKUP('Données projet'!$B$9,Paramètres!$A$1:$I$89,3,0)*0.475*44/12</f>
        <v>5.797318175581087E-12</v>
      </c>
      <c r="AC103" s="24">
        <f t="shared" si="57"/>
        <v>17.027196061166329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16.217134448550372</v>
      </c>
      <c r="AA104" s="23">
        <f>EXP(-LN(2)/25)*AA103+(1-EXP(-LN(2)/25))/(LN(2)/25)*Calculateur!V104*Calculateur!X104*VLOOKUP('Données projet'!$B$9,Paramètres!$A$1:$I$89,3,0)*0.475*44/12</f>
        <v>0.47241152764076116</v>
      </c>
      <c r="AB104" s="23">
        <f>EXP(-LN(2)/2)*AB103+(1-EXP(-LN(2)/2))/(LN(2)/2)*V104*Y104*VLOOKUP('Données projet'!$B$9,Paramètres!$A$1:$I$89,3,0)*0.475*44/12</f>
        <v>4.0993229946494105E-12</v>
      </c>
      <c r="AC104" s="24">
        <f t="shared" si="57"/>
        <v>16.689545976195234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15.89912633348961</v>
      </c>
      <c r="AA105" s="23">
        <f>EXP(-LN(2)/25)*AA104+(1-EXP(-LN(2)/25))/(LN(2)/25)*Calculateur!V105*Calculateur!X105*VLOOKUP('Données projet'!$B$9,Paramètres!$A$1:$I$89,3,0)*0.475*44/12</f>
        <v>0.45949340957438201</v>
      </c>
      <c r="AB105" s="23">
        <f>EXP(-LN(2)/2)*AB104+(1-EXP(-LN(2)/2))/(LN(2)/2)*V105*Y105*VLOOKUP('Données projet'!$B$9,Paramètres!$A$1:$I$89,3,0)*0.475*44/12</f>
        <v>2.8986590877905435E-12</v>
      </c>
      <c r="AC105" s="24">
        <f t="shared" si="57"/>
        <v>16.358619743066892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15.587354163599393</v>
      </c>
      <c r="AA106" s="23">
        <f>EXP(-LN(2)/25)*AA105+(1-EXP(-LN(2)/25))/(LN(2)/25)*Calculateur!V106*Calculateur!X106*VLOOKUP('Données projet'!$B$9,Paramètres!$A$1:$I$89,3,0)*0.475*44/12</f>
        <v>0.44692853812586231</v>
      </c>
      <c r="AB106" s="23">
        <f>EXP(-LN(2)/2)*AB105+(1-EXP(-LN(2)/2))/(LN(2)/2)*V106*Y106*VLOOKUP('Données projet'!$B$9,Paramètres!$A$1:$I$89,3,0)*0.475*44/12</f>
        <v>2.0496614973247053E-12</v>
      </c>
      <c r="AC106" s="24">
        <f t="shared" si="57"/>
        <v>16.034282701727307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15.281695655798476</v>
      </c>
      <c r="AA107" s="23">
        <f>EXP(-LN(2)/25)*AA106+(1-EXP(-LN(2)/25))/(LN(2)/25)*Calculateur!V107*Calculateur!X107*VLOOKUP('Données projet'!$B$9,Paramètres!$A$1:$I$89,3,0)*0.475*44/12</f>
        <v>0.43470725374786023</v>
      </c>
      <c r="AB107" s="23">
        <f>EXP(-LN(2)/2)*AB106+(1-EXP(-LN(2)/2))/(LN(2)/2)*V107*Y107*VLOOKUP('Données projet'!$B$9,Paramètres!$A$1:$I$89,3,0)*0.475*44/12</f>
        <v>1.4493295438952718E-12</v>
      </c>
      <c r="AC107" s="24">
        <f t="shared" si="57"/>
        <v>15.716402909547785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14.982030924902254</v>
      </c>
      <c r="AA108" s="23">
        <f>EXP(-LN(2)/25)*AA107+(1-EXP(-LN(2)/25))/(LN(2)/25)*Calculateur!V108*Calculateur!X108*VLOOKUP('Données projet'!$B$9,Paramètres!$A$1:$I$89,3,0)*0.475*44/12</f>
        <v>0.42282016103386405</v>
      </c>
      <c r="AB108" s="23">
        <f>EXP(-LN(2)/2)*AB107+(1-EXP(-LN(2)/2))/(LN(2)/2)*V108*Y108*VLOOKUP('Données projet'!$B$9,Paramètres!$A$1:$I$89,3,0)*0.475*44/12</f>
        <v>1.0248307486623526E-12</v>
      </c>
      <c r="AC108" s="24">
        <f t="shared" si="57"/>
        <v>15.404851085937143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14.688242436601469</v>
      </c>
      <c r="AA109" s="23">
        <f>EXP(-LN(2)/25)*AA108+(1-EXP(-LN(2)/25))/(LN(2)/25)*Calculateur!V109*Calculateur!X109*VLOOKUP('Données projet'!$B$9,Paramètres!$A$1:$I$89,3,0)*0.475*44/12</f>
        <v>0.41125812149524715</v>
      </c>
      <c r="AB109" s="23">
        <f>EXP(-LN(2)/2)*AB108+(1-EXP(-LN(2)/2))/(LN(2)/2)*V109*Y109*VLOOKUP('Données projet'!$B$9,Paramètres!$A$1:$I$89,3,0)*0.475*44/12</f>
        <v>7.2466477194763588E-13</v>
      </c>
      <c r="AC109" s="24">
        <f t="shared" si="57"/>
        <v>15.099500558097441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14.400214961362979</v>
      </c>
      <c r="AA110" s="23">
        <f>EXP(-LN(2)/25)*AA109+(1-EXP(-LN(2)/25))/(LN(2)/25)*Calculateur!V110*Calculateur!X110*VLOOKUP('Données projet'!$B$9,Paramètres!$A$1:$I$89,3,0)*0.475*44/12</f>
        <v>0.40001224653583495</v>
      </c>
      <c r="AB110" s="23">
        <f>EXP(-LN(2)/2)*AB109+(1-EXP(-LN(2)/2))/(LN(2)/2)*V110*Y110*VLOOKUP('Données projet'!$B$9,Paramètres!$A$1:$I$89,3,0)*0.475*44/12</f>
        <v>5.1241537433117632E-13</v>
      </c>
      <c r="AC110" s="24">
        <f t="shared" si="57"/>
        <v>14.800227207899326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14.117835529234501</v>
      </c>
      <c r="AA111" s="23">
        <f>EXP(-LN(2)/25)*AA110+(1-EXP(-LN(2)/25))/(LN(2)/25)*Calculateur!V111*Calculateur!X111*VLOOKUP('Données projet'!$B$9,Paramètres!$A$1:$I$89,3,0)*0.475*44/12</f>
        <v>0.38907389061858272</v>
      </c>
      <c r="AB111" s="23">
        <f>EXP(-LN(2)/2)*AB110+(1-EXP(-LN(2)/2))/(LN(2)/2)*V111*Y111*VLOOKUP('Données projet'!$B$9,Paramètres!$A$1:$I$89,3,0)*0.475*44/12</f>
        <v>3.6233238597381794E-13</v>
      </c>
      <c r="AC111" s="24">
        <f t="shared" si="57"/>
        <v>14.506909419853447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13.840993385535617</v>
      </c>
      <c r="AA112" s="23">
        <f>EXP(-LN(2)/25)*AA111+(1-EXP(-LN(2)/25))/(LN(2)/25)*Calculateur!V112*Calculateur!X112*VLOOKUP('Données projet'!$B$9,Paramètres!$A$1:$I$89,3,0)*0.475*44/12</f>
        <v>0.37843464461911092</v>
      </c>
      <c r="AB112" s="23">
        <f>EXP(-LN(2)/2)*AB111+(1-EXP(-LN(2)/2))/(LN(2)/2)*V112*Y112*VLOOKUP('Données projet'!$B$9,Paramètres!$A$1:$I$89,3,0)*0.475*44/12</f>
        <v>2.5620768716558816E-13</v>
      </c>
      <c r="AC112" s="24">
        <f t="shared" si="57"/>
        <v>14.219428030154983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13.569579947417633</v>
      </c>
      <c r="AA113" s="23">
        <f>EXP(-LN(2)/25)*AA112+(1-EXP(-LN(2)/25))/(LN(2)/25)*Calculateur!V113*Calculateur!X113*VLOOKUP('Données projet'!$B$9,Paramètres!$A$1:$I$89,3,0)*0.475*44/12</f>
        <v>0.36808632936098828</v>
      </c>
      <c r="AB113" s="23">
        <f>EXP(-LN(2)/2)*AB112+(1-EXP(-LN(2)/2))/(LN(2)/2)*V113*Y113*VLOOKUP('Données projet'!$B$9,Paramètres!$A$1:$I$89,3,0)*0.475*44/12</f>
        <v>1.8116619298690897E-13</v>
      </c>
      <c r="AC113" s="24">
        <f t="shared" si="57"/>
        <v>13.937666276778803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13.303488761275293</v>
      </c>
      <c r="AA114" s="23">
        <f>EXP(-LN(2)/25)*AA113+(1-EXP(-LN(2)/25))/(LN(2)/25)*Calculateur!V114*Calculateur!X114*VLOOKUP('Données projet'!$B$9,Paramètres!$A$1:$I$89,3,0)*0.475*44/12</f>
        <v>0.35802098932779325</v>
      </c>
      <c r="AB114" s="23">
        <f>EXP(-LN(2)/2)*AB113+(1-EXP(-LN(2)/2))/(LN(2)/2)*V114*Y114*VLOOKUP('Données projet'!$B$9,Paramètres!$A$1:$I$89,3,0)*0.475*44/12</f>
        <v>1.2810384358279408E-13</v>
      </c>
      <c r="AC114" s="24">
        <f t="shared" si="57"/>
        <v>13.661509750603214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13.042615460993606</v>
      </c>
      <c r="AA115" s="23">
        <f>EXP(-LN(2)/25)*AA114+(1-EXP(-LN(2)/25))/(LN(2)/25)*Calculateur!V115*Calculateur!X115*VLOOKUP('Données projet'!$B$9,Paramètres!$A$1:$I$89,3,0)*0.475*44/12</f>
        <v>0.3482308865471192</v>
      </c>
      <c r="AB115" s="23">
        <f>EXP(-LN(2)/2)*AB114+(1-EXP(-LN(2)/2))/(LN(2)/2)*V115*Y115*VLOOKUP('Données projet'!$B$9,Paramètres!$A$1:$I$89,3,0)*0.475*44/12</f>
        <v>9.0583096493454485E-14</v>
      </c>
      <c r="AC115" s="24">
        <f t="shared" si="57"/>
        <v>13.390846347540815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12.786857727013441</v>
      </c>
      <c r="AA116" s="23">
        <f>EXP(-LN(2)/25)*AA115+(1-EXP(-LN(2)/25))/(LN(2)/25)*Calculateur!V116*Calculateur!X116*VLOOKUP('Données projet'!$B$9,Paramètres!$A$1:$I$89,3,0)*0.475*44/12</f>
        <v>0.33870849464182179</v>
      </c>
      <c r="AB116" s="23">
        <f>EXP(-LN(2)/2)*AB115+(1-EXP(-LN(2)/2))/(LN(2)/2)*V116*Y116*VLOOKUP('Données projet'!$B$9,Paramètres!$A$1:$I$89,3,0)*0.475*44/12</f>
        <v>6.405192179139704E-14</v>
      </c>
      <c r="AC116" s="24">
        <f t="shared" si="57"/>
        <v>13.125566221655326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12.536115246199813</v>
      </c>
      <c r="AA117" s="23">
        <f>EXP(-LN(2)/25)*AA116+(1-EXP(-LN(2)/25))/(LN(2)/25)*Calculateur!V117*Calculateur!X117*VLOOKUP('Données projet'!$B$9,Paramètres!$A$1:$I$89,3,0)*0.475*44/12</f>
        <v>0.32944649304393558</v>
      </c>
      <c r="AB117" s="23">
        <f>EXP(-LN(2)/2)*AB116+(1-EXP(-LN(2)/2))/(LN(2)/2)*V117*Y117*VLOOKUP('Données projet'!$B$9,Paramètres!$A$1:$I$89,3,0)*0.475*44/12</f>
        <v>4.5291548246727243E-14</v>
      </c>
      <c r="AC117" s="24">
        <f t="shared" si="57"/>
        <v>12.865561739243793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12.290289672497128</v>
      </c>
      <c r="AA118" s="23">
        <f>EXP(-LN(2)/25)*AA117+(1-EXP(-LN(2)/25))/(LN(2)/25)*Calculateur!V118*Calculateur!X118*VLOOKUP('Données projet'!$B$9,Paramètres!$A$1:$I$89,3,0)*0.475*44/12</f>
        <v>0.32043776136681107</v>
      </c>
      <c r="AB118" s="23">
        <f>EXP(-LN(2)/2)*AB117+(1-EXP(-LN(2)/2))/(LN(2)/2)*V118*Y118*VLOOKUP('Données projet'!$B$9,Paramètres!$A$1:$I$89,3,0)*0.475*44/12</f>
        <v>3.202596089569852E-14</v>
      </c>
      <c r="AC118" s="24">
        <f t="shared" si="57"/>
        <v>12.610727433863971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12.049284588355958</v>
      </c>
      <c r="AA119" s="23">
        <f>EXP(-LN(2)/25)*AA118+(1-EXP(-LN(2)/25))/(LN(2)/25)*Calculateur!V119*Calculateur!X119*VLOOKUP('Données projet'!$B$9,Paramètres!$A$1:$I$89,3,0)*0.475*44/12</f>
        <v>0.31167537393114614</v>
      </c>
      <c r="AB119" s="23">
        <f>EXP(-LN(2)/2)*AB118+(1-EXP(-LN(2)/2))/(LN(2)/2)*V119*Y119*VLOOKUP('Données projet'!$B$9,Paramètres!$A$1:$I$89,3,0)*0.475*44/12</f>
        <v>2.2645774123363621E-14</v>
      </c>
      <c r="AC119" s="24">
        <f t="shared" si="57"/>
        <v>12.360959962287128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11.813005466916209</v>
      </c>
      <c r="AA120" s="23">
        <f>EXP(-LN(2)/25)*AA119+(1-EXP(-LN(2)/25))/(LN(2)/25)*Calculateur!V120*Calculateur!X120*VLOOKUP('Données projet'!$B$9,Paramètres!$A$1:$I$89,3,0)*0.475*44/12</f>
        <v>0.30315259444070336</v>
      </c>
      <c r="AB120" s="23">
        <f>EXP(-LN(2)/2)*AB119+(1-EXP(-LN(2)/2))/(LN(2)/2)*V120*Y120*VLOOKUP('Données projet'!$B$9,Paramètres!$A$1:$I$89,3,0)*0.475*44/12</f>
        <v>1.601298044784926E-14</v>
      </c>
      <c r="AC120" s="24">
        <f t="shared" si="57"/>
        <v>12.116158061356929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11.581359634931861</v>
      </c>
      <c r="AA121" s="23">
        <f>EXP(-LN(2)/25)*AA120+(1-EXP(-LN(2)/25))/(LN(2)/25)*Calculateur!V121*Calculateur!X121*VLOOKUP('Données projet'!$B$9,Paramètres!$A$1:$I$89,3,0)*0.475*44/12</f>
        <v>0.29486287080362023</v>
      </c>
      <c r="AB121" s="23">
        <f>EXP(-LN(2)/2)*AB120+(1-EXP(-LN(2)/2))/(LN(2)/2)*V121*Y121*VLOOKUP('Données projet'!$B$9,Paramètres!$A$1:$I$89,3,0)*0.475*44/12</f>
        <v>1.1322887061681811E-14</v>
      </c>
      <c r="AC121" s="24">
        <f t="shared" si="57"/>
        <v>11.876222505735491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11.354256236422719</v>
      </c>
      <c r="AA122" s="23">
        <f>EXP(-LN(2)/25)*AA121+(1-EXP(-LN(2)/25))/(LN(2)/25)*Calculateur!V122*Calculateur!X122*VLOOKUP('Données projet'!$B$9,Paramètres!$A$1:$I$89,3,0)*0.475*44/12</f>
        <v>0.28679983009533078</v>
      </c>
      <c r="AB122" s="23">
        <f>EXP(-LN(2)/2)*AB121+(1-EXP(-LN(2)/2))/(LN(2)/2)*V122*Y122*VLOOKUP('Données projet'!$B$9,Paramètres!$A$1:$I$89,3,0)*0.475*44/12</f>
        <v>8.00649022392463E-15</v>
      </c>
      <c r="AC122" s="24">
        <f t="shared" si="57"/>
        <v>11.641056066518059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11.131606197038947</v>
      </c>
      <c r="AA123" s="23">
        <f>EXP(-LN(2)/25)*AA122+(1-EXP(-LN(2)/25))/(LN(2)/25)*Calculateur!V123*Calculateur!X123*VLOOKUP('Données projet'!$B$9,Paramètres!$A$1:$I$89,3,0)*0.475*44/12</f>
        <v>0.2789572736592264</v>
      </c>
      <c r="AB123" s="23">
        <f>EXP(-LN(2)/2)*AB122+(1-EXP(-LN(2)/2))/(LN(2)/2)*V123*Y123*VLOOKUP('Données projet'!$B$9,Paramètres!$A$1:$I$89,3,0)*0.475*44/12</f>
        <v>5.6614435308409053E-15</v>
      </c>
      <c r="AC123" s="24">
        <f t="shared" si="57"/>
        <v>11.410563470698179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10.913322189124376</v>
      </c>
      <c r="AA124" s="23">
        <f>EXP(-LN(2)/25)*AA123+(1-EXP(-LN(2)/25))/(LN(2)/25)*Calculateur!V124*Calculateur!X124*VLOOKUP('Données projet'!$B$9,Paramètres!$A$1:$I$89,3,0)*0.475*44/12</f>
        <v>0.27132917234128939</v>
      </c>
      <c r="AB124" s="23">
        <f>EXP(-LN(2)/2)*AB123+(1-EXP(-LN(2)/2))/(LN(2)/2)*V124*Y124*VLOOKUP('Données projet'!$B$9,Paramètres!$A$1:$I$89,3,0)*0.475*44/12</f>
        <v>4.003245111962315E-15</v>
      </c>
      <c r="AC124" s="24">
        <f t="shared" si="57"/>
        <v>11.184651361465669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10.699318597464909</v>
      </c>
      <c r="AA125" s="23">
        <f>EXP(-LN(2)/25)*AA124+(1-EXP(-LN(2)/25))/(LN(2)/25)*Calculateur!V125*Calculateur!X125*VLOOKUP('Données projet'!$B$9,Paramètres!$A$1:$I$89,3,0)*0.475*44/12</f>
        <v>0.26390966185503578</v>
      </c>
      <c r="AB125" s="23">
        <f>EXP(-LN(2)/2)*AB124+(1-EXP(-LN(2)/2))/(LN(2)/2)*V125*Y125*VLOOKUP('Données projet'!$B$9,Paramètres!$A$1:$I$89,3,0)*0.475*44/12</f>
        <v>2.8307217654204527E-15</v>
      </c>
      <c r="AC125" s="24">
        <f t="shared" si="57"/>
        <v>10.963228259319949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10.489511485708585</v>
      </c>
      <c r="AA126" s="23">
        <f>EXP(-LN(2)/25)*AA125+(1-EXP(-LN(2)/25))/(LN(2)/25)*Calculateur!V126*Calculateur!X126*VLOOKUP('Données projet'!$B$9,Paramètres!$A$1:$I$89,3,0)*0.475*44/12</f>
        <v>0.25669303827320389</v>
      </c>
      <c r="AB126" s="23">
        <f>EXP(-LN(2)/2)*AB125+(1-EXP(-LN(2)/2))/(LN(2)/2)*V126*Y126*VLOOKUP('Données projet'!$B$9,Paramètres!$A$1:$I$89,3,0)*0.475*44/12</f>
        <v>2.0016225559811575E-15</v>
      </c>
      <c r="AC126" s="24">
        <f t="shared" si="57"/>
        <v>10.74620452398179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10.283818563444099</v>
      </c>
      <c r="AA127" s="23">
        <f>EXP(-LN(2)/25)*AA126+(1-EXP(-LN(2)/25))/(LN(2)/25)*Calculateur!V127*Calculateur!X127*VLOOKUP('Données projet'!$B$9,Paramètres!$A$1:$I$89,3,0)*0.475*44/12</f>
        <v>0.24967375364272293</v>
      </c>
      <c r="AB127" s="23">
        <f>EXP(-LN(2)/2)*AB126+(1-EXP(-LN(2)/2))/(LN(2)/2)*V127*Y127*VLOOKUP('Données projet'!$B$9,Paramètres!$A$1:$I$89,3,0)*0.475*44/12</f>
        <v>1.4153608827102263E-15</v>
      </c>
      <c r="AC127" s="24">
        <f t="shared" si="57"/>
        <v>10.533492317086823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10.082159153924925</v>
      </c>
      <c r="AA128" s="23">
        <f>EXP(-LN(2)/25)*AA127+(1-EXP(-LN(2)/25))/(LN(2)/25)*Calculateur!V128*Calculateur!X128*VLOOKUP('Données projet'!$B$9,Paramètres!$A$1:$I$89,3,0)*0.475*44/12</f>
        <v>0.24284641171959059</v>
      </c>
      <c r="AB128" s="23">
        <f>EXP(-LN(2)/2)*AB127+(1-EXP(-LN(2)/2))/(LN(2)/2)*V128*Y128*VLOOKUP('Données projet'!$B$9,Paramètres!$A$1:$I$89,3,0)*0.475*44/12</f>
        <v>1.0008112779905787E-15</v>
      </c>
      <c r="AC128" s="24">
        <f t="shared" si="57"/>
        <v>10.325005565644517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9.8844541624263282</v>
      </c>
      <c r="AA129" s="23">
        <f>EXP(-LN(2)/25)*AA128+(1-EXP(-LN(2)/25))/(LN(2)/25)*Calculateur!V129*Calculateur!X129*VLOOKUP('Données projet'!$B$9,Paramètres!$A$1:$I$89,3,0)*0.475*44/12</f>
        <v>0.23620576382038064</v>
      </c>
      <c r="AB129" s="23">
        <f>EXP(-LN(2)/2)*AB128+(1-EXP(-LN(2)/2))/(LN(2)/2)*V129*Y129*VLOOKUP('Données projet'!$B$9,Paramètres!$A$1:$I$89,3,0)*0.475*44/12</f>
        <v>7.0768044135511316E-16</v>
      </c>
      <c r="AC129" s="24">
        <f t="shared" si="57"/>
        <v>10.120659926246709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9.6906260452228796</v>
      </c>
      <c r="AA130" s="23">
        <f>EXP(-LN(2)/25)*AA129+(1-EXP(-LN(2)/25))/(LN(2)/25)*Calculateur!V130*Calculateur!X130*VLOOKUP('Données projet'!$B$9,Paramètres!$A$1:$I$89,3,0)*0.475*44/12</f>
        <v>0.22974670478719106</v>
      </c>
      <c r="AB130" s="23">
        <f>EXP(-LN(2)/2)*AB129+(1-EXP(-LN(2)/2))/(LN(2)/2)*V130*Y130*VLOOKUP('Données projet'!$B$9,Paramètres!$A$1:$I$89,3,0)*0.475*44/12</f>
        <v>5.0040563899528937E-16</v>
      </c>
      <c r="AC130" s="24">
        <f t="shared" si="57"/>
        <v>9.9203727500100705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9.5005987791743127</v>
      </c>
      <c r="AA131" s="23">
        <f>EXP(-LN(2)/25)*AA130+(1-EXP(-LN(2)/25))/(LN(2)/25)*Calculateur!V131*Calculateur!X131*VLOOKUP('Données projet'!$B$9,Paramètres!$A$1:$I$89,3,0)*0.475*44/12</f>
        <v>0.22346426906293121</v>
      </c>
      <c r="AB131" s="23">
        <f>EXP(-LN(2)/2)*AB130+(1-EXP(-LN(2)/2))/(LN(2)/2)*V131*Y131*VLOOKUP('Données projet'!$B$9,Paramètres!$A$1:$I$89,3,0)*0.475*44/12</f>
        <v>3.5384022067755658E-16</v>
      </c>
      <c r="AC131" s="24">
        <f t="shared" si="57"/>
        <v>9.7240630482372445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9.3142978319077709</v>
      </c>
      <c r="AA132" s="23">
        <f>EXP(-LN(2)/25)*AA131+(1-EXP(-LN(2)/25))/(LN(2)/25)*Calculateur!V132*Calculateur!X132*VLOOKUP('Données projet'!$B$9,Paramètres!$A$1:$I$89,3,0)*0.475*44/12</f>
        <v>0.21735362687393017</v>
      </c>
      <c r="AB132" s="23">
        <f>EXP(-LN(2)/2)*AB131+(1-EXP(-LN(2)/2))/(LN(2)/2)*V132*Y132*VLOOKUP('Données projet'!$B$9,Paramètres!$A$1:$I$89,3,0)*0.475*44/12</f>
        <v>2.5020281949764469E-16</v>
      </c>
      <c r="AC132" s="24">
        <f t="shared" ref="AC132:AC153" si="111">SUM(Z132:AB132)</f>
        <v>9.5316514587817007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9.1316501325847685</v>
      </c>
      <c r="AA133" s="23">
        <f>EXP(-LN(2)/25)*AA132+(1-EXP(-LN(2)/25))/(LN(2)/25)*Calculateur!V133*Calculateur!X133*VLOOKUP('Données projet'!$B$9,Paramètres!$A$1:$I$89,3,0)*0.475*44/12</f>
        <v>0.21141008051693208</v>
      </c>
      <c r="AB133" s="23">
        <f>EXP(-LN(2)/2)*AB132+(1-EXP(-LN(2)/2))/(LN(2)/2)*V133*Y133*VLOOKUP('Données projet'!$B$9,Paramètres!$A$1:$I$89,3,0)*0.475*44/12</f>
        <v>1.7692011033877829E-16</v>
      </c>
      <c r="AC133" s="24">
        <f t="shared" si="111"/>
        <v>9.3430602131017011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8.9525840432413943</v>
      </c>
      <c r="AA134" s="23">
        <f>EXP(-LN(2)/25)*AA133+(1-EXP(-LN(2)/25))/(LN(2)/25)*Calculateur!V134*Calculateur!X134*VLOOKUP('Données projet'!$B$9,Paramètres!$A$1:$I$89,3,0)*0.475*44/12</f>
        <v>0.20562906074762363</v>
      </c>
      <c r="AB134" s="23">
        <f>EXP(-LN(2)/2)*AB133+(1-EXP(-LN(2)/2))/(LN(2)/2)*V134*Y134*VLOOKUP('Données projet'!$B$9,Paramètres!$A$1:$I$89,3,0)*0.475*44/12</f>
        <v>1.2510140974882234E-16</v>
      </c>
      <c r="AC134" s="24">
        <f t="shared" si="111"/>
        <v>9.1582131039890182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8.7770293306905138</v>
      </c>
      <c r="AA135" s="23">
        <f>EXP(-LN(2)/25)*AA134+(1-EXP(-LN(2)/25))/(LN(2)/25)*Calculateur!V135*Calculateur!X135*VLOOKUP('Données projet'!$B$9,Paramètres!$A$1:$I$89,3,0)*0.475*44/12</f>
        <v>0.20000612326791753</v>
      </c>
      <c r="AB135" s="23">
        <f>EXP(-LN(2)/2)*AB134+(1-EXP(-LN(2)/2))/(LN(2)/2)*V135*Y135*VLOOKUP('Données projet'!$B$9,Paramètres!$A$1:$I$89,3,0)*0.475*44/12</f>
        <v>8.8460055169389146E-17</v>
      </c>
      <c r="AC135" s="24">
        <f t="shared" si="111"/>
        <v>8.9770354539584307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8.6049171389749546</v>
      </c>
      <c r="AA136" s="23">
        <f>EXP(-LN(2)/25)*AA135+(1-EXP(-LN(2)/25))/(LN(2)/25)*Calculateur!V136*Calculateur!X136*VLOOKUP('Données projet'!$B$9,Paramètres!$A$1:$I$89,3,0)*0.475*44/12</f>
        <v>0.19453694530929141</v>
      </c>
      <c r="AB136" s="23">
        <f>EXP(-LN(2)/2)*AB135+(1-EXP(-LN(2)/2))/(LN(2)/2)*V136*Y136*VLOOKUP('Données projet'!$B$9,Paramètres!$A$1:$I$89,3,0)*0.475*44/12</f>
        <v>6.2550704874411172E-17</v>
      </c>
      <c r="AC136" s="24">
        <f t="shared" si="111"/>
        <v>8.7994540842842461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8.4361799623608658</v>
      </c>
      <c r="AA137" s="23">
        <f>EXP(-LN(2)/25)*AA136+(1-EXP(-LN(2)/25))/(LN(2)/25)*Calculateur!V137*Calculateur!X137*VLOOKUP('Données projet'!$B$9,Paramètres!$A$1:$I$89,3,0)*0.475*44/12</f>
        <v>0.18921732230955551</v>
      </c>
      <c r="AB137" s="23">
        <f>EXP(-LN(2)/2)*AB136+(1-EXP(-LN(2)/2))/(LN(2)/2)*V137*Y137*VLOOKUP('Données projet'!$B$9,Paramètres!$A$1:$I$89,3,0)*0.475*44/12</f>
        <v>4.4230027584694573E-17</v>
      </c>
      <c r="AC137" s="24">
        <f t="shared" si="111"/>
        <v>8.6253972846704219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8.2707516188606647</v>
      </c>
      <c r="AA138" s="23">
        <f>EXP(-LN(2)/25)*AA137+(1-EXP(-LN(2)/25))/(LN(2)/25)*Calculateur!V138*Calculateur!X138*VLOOKUP('Données projet'!$B$9,Paramètres!$A$1:$I$89,3,0)*0.475*44/12</f>
        <v>0.1840431646804942</v>
      </c>
      <c r="AB138" s="23">
        <f>EXP(-LN(2)/2)*AB137+(1-EXP(-LN(2)/2))/(LN(2)/2)*V138*Y138*VLOOKUP('Données projet'!$B$9,Paramètres!$A$1:$I$89,3,0)*0.475*44/12</f>
        <v>3.1275352437205586E-17</v>
      </c>
      <c r="AC138" s="24">
        <f t="shared" si="111"/>
        <v>8.4547947835411588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8.1085672242751752</v>
      </c>
      <c r="AA139" s="23">
        <f>EXP(-LN(2)/25)*AA138+(1-EXP(-LN(2)/25))/(LN(2)/25)*Calculateur!V139*Calculateur!X139*VLOOKUP('Données projet'!$B$9,Paramètres!$A$1:$I$89,3,0)*0.475*44/12</f>
        <v>0.17901049466389668</v>
      </c>
      <c r="AB139" s="23">
        <f>EXP(-LN(2)/2)*AB138+(1-EXP(-LN(2)/2))/(LN(2)/2)*V139*Y139*VLOOKUP('Données projet'!$B$9,Paramètres!$A$1:$I$89,3,0)*0.475*44/12</f>
        <v>2.2115013792347286E-17</v>
      </c>
      <c r="AC139" s="24">
        <f t="shared" si="111"/>
        <v>8.2875777189390725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7.9495631667447944</v>
      </c>
      <c r="AA140" s="23">
        <f>EXP(-LN(2)/25)*AA139+(1-EXP(-LN(2)/25))/(LN(2)/25)*Calculateur!V140*Calculateur!X140*VLOOKUP('Données projet'!$B$9,Paramètres!$A$1:$I$89,3,0)*0.475*44/12</f>
        <v>0.17411544327355966</v>
      </c>
      <c r="AB140" s="23">
        <f>EXP(-LN(2)/2)*AB139+(1-EXP(-LN(2)/2))/(LN(2)/2)*V140*Y140*VLOOKUP('Données projet'!$B$9,Paramètres!$A$1:$I$89,3,0)*0.475*44/12</f>
        <v>1.5637676218602793E-17</v>
      </c>
      <c r="AC140" s="24">
        <f t="shared" si="111"/>
        <v>8.123678610018354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7.7936770817996859</v>
      </c>
      <c r="AA141" s="23">
        <f>EXP(-LN(2)/25)*AA140+(1-EXP(-LN(2)/25))/(LN(2)/25)*Calculateur!V141*Calculateur!X141*VLOOKUP('Données projet'!$B$9,Paramètres!$A$1:$I$89,3,0)*0.475*44/12</f>
        <v>0.16935424732091095</v>
      </c>
      <c r="AB141" s="23">
        <f>EXP(-LN(2)/2)*AB140+(1-EXP(-LN(2)/2))/(LN(2)/2)*V141*Y141*VLOOKUP('Données projet'!$B$9,Paramètres!$A$1:$I$89,3,0)*0.475*44/12</f>
        <v>1.1057506896173643E-17</v>
      </c>
      <c r="AC141" s="24">
        <f t="shared" si="111"/>
        <v>7.9630313291205965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7.6408478278992273</v>
      </c>
      <c r="AA142" s="23">
        <f>EXP(-LN(2)/25)*AA141+(1-EXP(-LN(2)/25))/(LN(2)/25)*Calculateur!V142*Calculateur!X142*VLOOKUP('Données projet'!$B$9,Paramètres!$A$1:$I$89,3,0)*0.475*44/12</f>
        <v>0.16472324652196785</v>
      </c>
      <c r="AB142" s="23">
        <f>EXP(-LN(2)/2)*AB141+(1-EXP(-LN(2)/2))/(LN(2)/2)*V142*Y142*VLOOKUP('Données projet'!$B$9,Paramètres!$A$1:$I$89,3,0)*0.475*44/12</f>
        <v>7.8188381093013964E-18</v>
      </c>
      <c r="AC142" s="24">
        <f t="shared" si="111"/>
        <v>7.805571074421195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7.4910154624511165</v>
      </c>
      <c r="AA143" s="23">
        <f>EXP(-LN(2)/25)*AA142+(1-EXP(-LN(2)/25))/(LN(2)/25)*Calculateur!V143*Calculateur!X143*VLOOKUP('Données projet'!$B$9,Paramètres!$A$1:$I$89,3,0)*0.475*44/12</f>
        <v>0.16021888068340559</v>
      </c>
      <c r="AB143" s="23">
        <f>EXP(-LN(2)/2)*AB142+(1-EXP(-LN(2)/2))/(LN(2)/2)*V143*Y143*VLOOKUP('Données projet'!$B$9,Paramètres!$A$1:$I$89,3,0)*0.475*44/12</f>
        <v>5.5287534480868216E-18</v>
      </c>
      <c r="AC143" s="24">
        <f t="shared" si="111"/>
        <v>7.6512343431345222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7.3441212183007245</v>
      </c>
      <c r="AA144" s="23">
        <f>EXP(-LN(2)/25)*AA143+(1-EXP(-LN(2)/25))/(LN(2)/25)*Calculateur!V144*Calculateur!X144*VLOOKUP('Données projet'!$B$9,Paramètres!$A$1:$I$89,3,0)*0.475*44/12</f>
        <v>0.15583768696557312</v>
      </c>
      <c r="AB144" s="23">
        <f>EXP(-LN(2)/2)*AB143+(1-EXP(-LN(2)/2))/(LN(2)/2)*V144*Y144*VLOOKUP('Données projet'!$B$9,Paramètres!$A$1:$I$89,3,0)*0.475*44/12</f>
        <v>3.9094190546506982E-18</v>
      </c>
      <c r="AC144" s="24">
        <f t="shared" si="111"/>
        <v>7.4999589052662978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7.2001074806814795</v>
      </c>
      <c r="AA145" s="23">
        <f>EXP(-LN(2)/25)*AA144+(1-EXP(-LN(2)/25))/(LN(2)/25)*Calculateur!V145*Calculateur!X145*VLOOKUP('Données projet'!$B$9,Paramètres!$A$1:$I$89,3,0)*0.475*44/12</f>
        <v>0.15157629722035174</v>
      </c>
      <c r="AB145" s="23">
        <f>EXP(-LN(2)/2)*AB144+(1-EXP(-LN(2)/2))/(LN(2)/2)*V145*Y145*VLOOKUP('Données projet'!$B$9,Paramètres!$A$1:$I$89,3,0)*0.475*44/12</f>
        <v>2.7643767240434108E-18</v>
      </c>
      <c r="AC145" s="24">
        <f t="shared" si="111"/>
        <v>7.3516837779018314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7.0589177646172416</v>
      </c>
      <c r="AA146" s="23">
        <f>EXP(-LN(2)/25)*AA145+(1-EXP(-LN(2)/25))/(LN(2)/25)*Calculateur!V146*Calculateur!X146*VLOOKUP('Données projet'!$B$9,Paramètres!$A$1:$I$89,3,0)*0.475*44/12</f>
        <v>0.14743143540181017</v>
      </c>
      <c r="AB146" s="23">
        <f>EXP(-LN(2)/2)*AB145+(1-EXP(-LN(2)/2))/(LN(2)/2)*V146*Y146*VLOOKUP('Données projet'!$B$9,Paramètres!$A$1:$I$89,3,0)*0.475*44/12</f>
        <v>1.9547095273253491E-18</v>
      </c>
      <c r="AC146" s="24">
        <f t="shared" si="111"/>
        <v>7.2063492000190514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6.9204966927677996</v>
      </c>
      <c r="AA147" s="23">
        <f>EXP(-LN(2)/25)*AA146+(1-EXP(-LN(2)/25))/(LN(2)/25)*Calculateur!V147*Calculateur!X147*VLOOKUP('Données projet'!$B$9,Paramètres!$A$1:$I$89,3,0)*0.475*44/12</f>
        <v>0.14339991504766544</v>
      </c>
      <c r="AB147" s="23">
        <f>EXP(-LN(2)/2)*AB146+(1-EXP(-LN(2)/2))/(LN(2)/2)*V147*Y147*VLOOKUP('Données projet'!$B$9,Paramètres!$A$1:$I$89,3,0)*0.475*44/12</f>
        <v>1.3821883620217054E-18</v>
      </c>
      <c r="AC147" s="24">
        <f t="shared" si="111"/>
        <v>7.0638966078154652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6.7847899737088078</v>
      </c>
      <c r="AA148" s="23">
        <f>EXP(-LN(2)/25)*AA147+(1-EXP(-LN(2)/25))/(LN(2)/25)*Calculateur!V148*Calculateur!X148*VLOOKUP('Données projet'!$B$9,Paramètres!$A$1:$I$89,3,0)*0.475*44/12</f>
        <v>0.13947863682961326</v>
      </c>
      <c r="AB148" s="23">
        <f>EXP(-LN(2)/2)*AB147+(1-EXP(-LN(2)/2))/(LN(2)/2)*V148*Y148*VLOOKUP('Données projet'!$B$9,Paramètres!$A$1:$I$89,3,0)*0.475*44/12</f>
        <v>9.7735476366267456E-19</v>
      </c>
      <c r="AC148" s="24">
        <f t="shared" si="111"/>
        <v>6.9242686105384212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6.6517443806376377</v>
      </c>
      <c r="AA149" s="23">
        <f>EXP(-LN(2)/25)*AA148+(1-EXP(-LN(2)/25))/(LN(2)/25)*Calculateur!V149*Calculateur!X149*VLOOKUP('Données projet'!$B$9,Paramètres!$A$1:$I$89,3,0)*0.475*44/12</f>
        <v>0.13566458617064475</v>
      </c>
      <c r="AB149" s="23">
        <f>EXP(-LN(2)/2)*AB148+(1-EXP(-LN(2)/2))/(LN(2)/2)*V149*Y149*VLOOKUP('Données projet'!$B$9,Paramètres!$A$1:$I$89,3,0)*0.475*44/12</f>
        <v>6.910941810108527E-19</v>
      </c>
      <c r="AC149" s="24">
        <f t="shared" si="111"/>
        <v>6.7874089668082824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6.5213077304967939</v>
      </c>
      <c r="AA150" s="23">
        <f>EXP(-LN(2)/25)*AA149+(1-EXP(-LN(2)/25))/(LN(2)/25)*Calculateur!V150*Calculateur!X150*VLOOKUP('Données projet'!$B$9,Paramètres!$A$1:$I$89,3,0)*0.475*44/12</f>
        <v>0.13195483092751795</v>
      </c>
      <c r="AB150" s="23">
        <f>EXP(-LN(2)/2)*AB149+(1-EXP(-LN(2)/2))/(LN(2)/2)*V150*Y150*VLOOKUP('Données projet'!$B$9,Paramètres!$A$1:$I$89,3,0)*0.475*44/12</f>
        <v>4.8867738183133728E-19</v>
      </c>
      <c r="AC150" s="24">
        <f t="shared" si="111"/>
        <v>6.6532625614243122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6.3934288635067116</v>
      </c>
      <c r="AA151" s="23">
        <f>EXP(-LN(2)/25)*AA150+(1-EXP(-LN(2)/25))/(LN(2)/25)*Calculateur!V151*Calculateur!X151*VLOOKUP('Données projet'!$B$9,Paramètres!$A$1:$I$89,3,0)*0.475*44/12</f>
        <v>0.128346519136602</v>
      </c>
      <c r="AB151" s="23">
        <f>EXP(-LN(2)/2)*AB150+(1-EXP(-LN(2)/2))/(LN(2)/2)*V151*Y151*VLOOKUP('Données projet'!$B$9,Paramètres!$A$1:$I$89,3,0)*0.475*44/12</f>
        <v>3.4554709050542635E-19</v>
      </c>
      <c r="AC151" s="24">
        <f t="shared" si="111"/>
        <v>6.5217753826433134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6.2680576230998977</v>
      </c>
      <c r="AA152" s="23">
        <f>EXP(-LN(2)/25)*AA151+(1-EXP(-LN(2)/25))/(LN(2)/25)*Calculateur!V152*Calculateur!X152*VLOOKUP('Données projet'!$B$9,Paramètres!$A$1:$I$89,3,0)*0.475*44/12</f>
        <v>0.12483687682136152</v>
      </c>
      <c r="AB152" s="23">
        <f>EXP(-LN(2)/2)*AB151+(1-EXP(-LN(2)/2))/(LN(2)/2)*V152*Y152*VLOOKUP('Données projet'!$B$9,Paramètres!$A$1:$I$89,3,0)*0.475*44/12</f>
        <v>2.4433869091566864E-19</v>
      </c>
      <c r="AC152" s="24">
        <f t="shared" si="111"/>
        <v>6.3928944999212591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6.145144836248555</v>
      </c>
      <c r="AA153" s="23">
        <f>EXP(-LN(2)/25)*AA152+(1-EXP(-LN(2)/25))/(LN(2)/25)*Calculateur!V153*Calculateur!X153*VLOOKUP('Données projet'!$B$9,Paramètres!$A$1:$I$89,3,0)*0.475*44/12</f>
        <v>0.12142320585979535</v>
      </c>
      <c r="AB153" s="23">
        <f>EXP(-LN(2)/2)*AB152+(1-EXP(-LN(2)/2))/(LN(2)/2)*V153*Y153*VLOOKUP('Données projet'!$B$9,Paramètres!$A$1:$I$89,3,0)*0.475*44/12</f>
        <v>1.7277354525271317E-19</v>
      </c>
      <c r="AC153" s="24">
        <f t="shared" si="111"/>
        <v>6.2665680421083501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6.02464229417797</v>
      </c>
      <c r="AA154" s="23">
        <f>EXP(-LN(2)/25)*AA153+(1-EXP(-LN(2)/25))/(LN(2)/25)*Calculateur!V154*Calculateur!X154*VLOOKUP('Données projet'!$B$9,Paramètres!$A$1:$I$89,3,0)*0.475*44/12</f>
        <v>0.11810288191019037</v>
      </c>
      <c r="AB154" s="23">
        <f>EXP(-LN(2)/2)*AB153+(1-EXP(-LN(2)/2))/(LN(2)/2)*V154*Y154*VLOOKUP('Données projet'!$B$9,Paramètres!$A$1:$I$89,3,0)*0.475*44/12</f>
        <v>1.2216934545783432E-19</v>
      </c>
      <c r="AC154" s="24">
        <f t="shared" ref="AC154:AC203" si="163">SUM(Z154:AB154)</f>
        <v>6.1427451760881606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5.9065027334580957</v>
      </c>
      <c r="AA155" s="23">
        <f>EXP(-LN(2)/25)*AA154+(1-EXP(-LN(2)/25))/(LN(2)/25)*Calculateur!V155*Calculateur!X155*VLOOKUP('Données projet'!$B$9,Paramètres!$A$1:$I$89,3,0)*0.475*44/12</f>
        <v>0.11487335239359558</v>
      </c>
      <c r="AB155" s="23">
        <f>EXP(-LN(2)/2)*AB154+(1-EXP(-LN(2)/2))/(LN(2)/2)*V155*Y155*VLOOKUP('Données projet'!$B$9,Paramètres!$A$1:$I$89,3,0)*0.475*44/12</f>
        <v>8.6386772626356587E-20</v>
      </c>
      <c r="AC155" s="24">
        <f t="shared" si="163"/>
        <v>6.0213760858516912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5.7906798174659215</v>
      </c>
      <c r="AA156" s="23">
        <f>EXP(-LN(2)/25)*AA155+(1-EXP(-LN(2)/25))/(LN(2)/25)*Calculateur!V156*Calculateur!X156*VLOOKUP('Données projet'!$B$9,Paramètres!$A$1:$I$89,3,0)*0.475*44/12</f>
        <v>0.11173213453146566</v>
      </c>
      <c r="AB156" s="23">
        <f>EXP(-LN(2)/2)*AB155+(1-EXP(-LN(2)/2))/(LN(2)/2)*V156*Y156*VLOOKUP('Données projet'!$B$9,Paramètres!$A$1:$I$89,3,0)*0.475*44/12</f>
        <v>6.108467272891716E-20</v>
      </c>
      <c r="AC156" s="24">
        <f t="shared" si="163"/>
        <v>5.9024119519973874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5.6771281182113507</v>
      </c>
      <c r="AA157" s="23">
        <f>EXP(-LN(2)/25)*AA156+(1-EXP(-LN(2)/25))/(LN(2)/25)*Calculateur!V157*Calculateur!X157*VLOOKUP('Données projet'!$B$9,Paramètres!$A$1:$I$89,3,0)*0.475*44/12</f>
        <v>0.10867681343696514</v>
      </c>
      <c r="AB157" s="23">
        <f>EXP(-LN(2)/2)*AB156+(1-EXP(-LN(2)/2))/(LN(2)/2)*V157*Y157*VLOOKUP('Données projet'!$B$9,Paramètres!$A$1:$I$89,3,0)*0.475*44/12</f>
        <v>4.3193386313178294E-20</v>
      </c>
      <c r="AC157" s="24">
        <f t="shared" si="163"/>
        <v>5.7858049316483156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5.5658030985194644</v>
      </c>
      <c r="AA158" s="23">
        <f>EXP(-LN(2)/25)*AA157+(1-EXP(-LN(2)/25))/(LN(2)/25)*Calculateur!V158*Calculateur!X158*VLOOKUP('Données projet'!$B$9,Paramètres!$A$1:$I$89,3,0)*0.475*44/12</f>
        <v>0.1057050402584661</v>
      </c>
      <c r="AB158" s="23">
        <f>EXP(-LN(2)/2)*AB157+(1-EXP(-LN(2)/2))/(LN(2)/2)*V158*Y158*VLOOKUP('Données projet'!$B$9,Paramètres!$A$1:$I$89,3,0)*0.475*44/12</f>
        <v>3.054233636445858E-20</v>
      </c>
      <c r="AC158" s="24">
        <f t="shared" si="163"/>
        <v>5.6715081387779307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5.456661094562179</v>
      </c>
      <c r="AA159" s="23">
        <f>EXP(-LN(2)/25)*AA158+(1-EXP(-LN(2)/25))/(LN(2)/25)*Calculateur!V159*Calculateur!X159*VLOOKUP('Données projet'!$B$9,Paramètres!$A$1:$I$89,3,0)*0.475*44/12</f>
        <v>0.10281453037381187</v>
      </c>
      <c r="AB159" s="23">
        <f>EXP(-LN(2)/2)*AB158+(1-EXP(-LN(2)/2))/(LN(2)/2)*V159*Y159*VLOOKUP('Données projet'!$B$9,Paramètres!$A$1:$I$89,3,0)*0.475*44/12</f>
        <v>2.1596693156589147E-20</v>
      </c>
      <c r="AC159" s="24">
        <f t="shared" si="163"/>
        <v>5.5594756249359909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5.3496592987324467</v>
      </c>
      <c r="AA160" s="23">
        <f>EXP(-LN(2)/25)*AA159+(1-EXP(-LN(2)/25))/(LN(2)/25)*Calculateur!V160*Calculateur!X160*VLOOKUP('Données projet'!$B$9,Paramètres!$A$1:$I$89,3,0)*0.475*44/12</f>
        <v>0.10000306163395882</v>
      </c>
      <c r="AB160" s="23">
        <f>EXP(-LN(2)/2)*AB159+(1-EXP(-LN(2)/2))/(LN(2)/2)*V160*Y160*VLOOKUP('Données projet'!$B$9,Paramètres!$A$1:$I$89,3,0)*0.475*44/12</f>
        <v>1.527116818222929E-20</v>
      </c>
      <c r="AC160" s="24">
        <f t="shared" si="163"/>
        <v>5.4496623603664052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5.2447557428542844</v>
      </c>
      <c r="AA161" s="23">
        <f>EXP(-LN(2)/25)*AA160+(1-EXP(-LN(2)/25))/(LN(2)/25)*Calculateur!V161*Calculateur!X161*VLOOKUP('Données projet'!$B$9,Paramètres!$A$1:$I$89,3,0)*0.475*44/12</f>
        <v>9.7268472654645763E-2</v>
      </c>
      <c r="AB161" s="23">
        <f>EXP(-LN(2)/2)*AB160+(1-EXP(-LN(2)/2))/(LN(2)/2)*V161*Y161*VLOOKUP('Données projet'!$B$9,Paramètres!$A$1:$I$89,3,0)*0.475*44/12</f>
        <v>1.0798346578294573E-20</v>
      </c>
      <c r="AC161" s="24">
        <f t="shared" si="163"/>
        <v>5.3420242155089301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5.1419092817220413</v>
      </c>
      <c r="AA162" s="23">
        <f>EXP(-LN(2)/25)*AA161+(1-EXP(-LN(2)/25))/(LN(2)/25)*Calculateur!V162*Calculateur!X162*VLOOKUP('Données projet'!$B$9,Paramètres!$A$1:$I$89,3,0)*0.475*44/12</f>
        <v>9.4608661154777812E-2</v>
      </c>
      <c r="AB162" s="23">
        <f>EXP(-LN(2)/2)*AB161+(1-EXP(-LN(2)/2))/(LN(2)/2)*V162*Y162*VLOOKUP('Données projet'!$B$9,Paramètres!$A$1:$I$89,3,0)*0.475*44/12</f>
        <v>7.635584091114645E-21</v>
      </c>
      <c r="AC162" s="24">
        <f t="shared" si="163"/>
        <v>5.2365179428768194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5.0410795769624546</v>
      </c>
      <c r="AA163" s="23">
        <f>EXP(-LN(2)/25)*AA162+(1-EXP(-LN(2)/25))/(LN(2)/25)*Calculateur!V163*Calculateur!X163*VLOOKUP('Données projet'!$B$9,Paramètres!$A$1:$I$89,3,0)*0.475*44/12</f>
        <v>9.2021582340247154E-2</v>
      </c>
      <c r="AB163" s="23">
        <f>EXP(-LN(2)/2)*AB162+(1-EXP(-LN(2)/2))/(LN(2)/2)*V163*Y163*VLOOKUP('Données projet'!$B$9,Paramètres!$A$1:$I$89,3,0)*0.475*44/12</f>
        <v>5.3991732891472867E-21</v>
      </c>
      <c r="AC163" s="24">
        <f t="shared" si="163"/>
        <v>5.1331011593027016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4.9422270812131561</v>
      </c>
      <c r="AA164" s="23">
        <f>EXP(-LN(2)/25)*AA163+(1-EXP(-LN(2)/25))/(LN(2)/25)*Calculateur!V164*Calculateur!X164*VLOOKUP('Données projet'!$B$9,Paramètres!$A$1:$I$89,3,0)*0.475*44/12</f>
        <v>8.9505247331948395E-2</v>
      </c>
      <c r="AB164" s="23">
        <f>EXP(-LN(2)/2)*AB163+(1-EXP(-LN(2)/2))/(LN(2)/2)*V164*Y164*VLOOKUP('Données projet'!$B$9,Paramètres!$A$1:$I$89,3,0)*0.475*44/12</f>
        <v>3.8177920455573225E-21</v>
      </c>
      <c r="AC164" s="24">
        <f t="shared" si="163"/>
        <v>5.0317323285451048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4.8453130226114327</v>
      </c>
      <c r="AA165" s="23">
        <f>EXP(-LN(2)/25)*AA164+(1-EXP(-LN(2)/25))/(LN(2)/25)*Calculateur!V165*Calculateur!X165*VLOOKUP('Données projet'!$B$9,Paramètres!$A$1:$I$89,3,0)*0.475*44/12</f>
        <v>8.705772163677987E-2</v>
      </c>
      <c r="AB165" s="23">
        <f>EXP(-LN(2)/2)*AB164+(1-EXP(-LN(2)/2))/(LN(2)/2)*V165*Y165*VLOOKUP('Données projet'!$B$9,Paramètres!$A$1:$I$89,3,0)*0.475*44/12</f>
        <v>2.6995866445736434E-21</v>
      </c>
      <c r="AC165" s="24">
        <f t="shared" si="163"/>
        <v>4.932370744248213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4.7502993895871501</v>
      </c>
      <c r="AA166" s="23">
        <f>EXP(-LN(2)/25)*AA165+(1-EXP(-LN(2)/25))/(LN(2)/25)*Calculateur!V166*Calculateur!X166*VLOOKUP('Données projet'!$B$9,Paramètres!$A$1:$I$89,3,0)*0.475*44/12</f>
        <v>8.4677123660455517E-2</v>
      </c>
      <c r="AB166" s="23">
        <f>EXP(-LN(2)/2)*AB165+(1-EXP(-LN(2)/2))/(LN(2)/2)*V166*Y166*VLOOKUP('Données projet'!$B$9,Paramètres!$A$1:$I$89,3,0)*0.475*44/12</f>
        <v>1.9088960227786612E-21</v>
      </c>
      <c r="AC166" s="24">
        <f t="shared" si="163"/>
        <v>4.8349765132476055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4.6571489159538793</v>
      </c>
      <c r="AA167" s="23">
        <f>EXP(-LN(2)/25)*AA166+(1-EXP(-LN(2)/25))/(LN(2)/25)*Calculateur!V167*Calculateur!X167*VLOOKUP('Données projet'!$B$9,Paramètres!$A$1:$I$89,3,0)*0.475*44/12</f>
        <v>8.2361623260983965E-2</v>
      </c>
      <c r="AB167" s="23">
        <f>EXP(-LN(2)/2)*AB166+(1-EXP(-LN(2)/2))/(LN(2)/2)*V167*Y167*VLOOKUP('Données projet'!$B$9,Paramètres!$A$1:$I$89,3,0)*0.475*44/12</f>
        <v>1.3497933222868217E-21</v>
      </c>
      <c r="AC167" s="24">
        <f t="shared" si="163"/>
        <v>4.7395105392148631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4.5658250662923781</v>
      </c>
      <c r="AA168" s="23">
        <f>EXP(-LN(2)/25)*AA167+(1-EXP(-LN(2)/25))/(LN(2)/25)*Calculateur!V168*Calculateur!X168*VLOOKUP('Données projet'!$B$9,Paramètres!$A$1:$I$89,3,0)*0.475*44/12</f>
        <v>8.0109440341702837E-2</v>
      </c>
      <c r="AB168" s="23">
        <f>EXP(-LN(2)/2)*AB167+(1-EXP(-LN(2)/2))/(LN(2)/2)*V168*Y168*VLOOKUP('Données projet'!$B$9,Paramètres!$A$1:$I$89,3,0)*0.475*44/12</f>
        <v>9.5444801138933062E-22</v>
      </c>
      <c r="AC168" s="24">
        <f t="shared" si="163"/>
        <v>4.6459345066340809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4.476292021620691</v>
      </c>
      <c r="AA169" s="23">
        <f>EXP(-LN(2)/25)*AA168+(1-EXP(-LN(2)/25))/(LN(2)/25)*Calculateur!V169*Calculateur!X169*VLOOKUP('Données projet'!$B$9,Paramètres!$A$1:$I$89,3,0)*0.475*44/12</f>
        <v>7.7918843482786604E-2</v>
      </c>
      <c r="AB169" s="23">
        <f>EXP(-LN(2)/2)*AB168+(1-EXP(-LN(2)/2))/(LN(2)/2)*V169*Y169*VLOOKUP('Données projet'!$B$9,Paramètres!$A$1:$I$89,3,0)*0.475*44/12</f>
        <v>6.7489666114341084E-22</v>
      </c>
      <c r="AC169" s="24">
        <f t="shared" si="163"/>
        <v>4.5542108651034772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4.3885146653452507</v>
      </c>
      <c r="AA170" s="23">
        <f>EXP(-LN(2)/25)*AA169+(1-EXP(-LN(2)/25))/(LN(2)/25)*Calculateur!V170*Calculateur!X170*VLOOKUP('Données projet'!$B$9,Paramètres!$A$1:$I$89,3,0)*0.475*44/12</f>
        <v>7.5788148610175909E-2</v>
      </c>
      <c r="AB170" s="23">
        <f>EXP(-LN(2)/2)*AB169+(1-EXP(-LN(2)/2))/(LN(2)/2)*V170*Y170*VLOOKUP('Données projet'!$B$9,Paramètres!$A$1:$I$89,3,0)*0.475*44/12</f>
        <v>4.7722400569466531E-22</v>
      </c>
      <c r="AC170" s="24">
        <f t="shared" si="163"/>
        <v>4.4643028139554266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4.3024585694874711</v>
      </c>
      <c r="AA171" s="23">
        <f>EXP(-LN(2)/25)*AA170+(1-EXP(-LN(2)/25))/(LN(2)/25)*Calculateur!V171*Calculateur!X171*VLOOKUP('Données projet'!$B$9,Paramètres!$A$1:$I$89,3,0)*0.475*44/12</f>
        <v>7.3715717700905126E-2</v>
      </c>
      <c r="AB171" s="23">
        <f>EXP(-LN(2)/2)*AB170+(1-EXP(-LN(2)/2))/(LN(2)/2)*V171*Y171*VLOOKUP('Données projet'!$B$9,Paramètres!$A$1:$I$89,3,0)*0.475*44/12</f>
        <v>3.3744833057170542E-22</v>
      </c>
      <c r="AC171" s="24">
        <f t="shared" si="163"/>
        <v>4.376174287188376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4.2180899811804267</v>
      </c>
      <c r="AA172" s="23">
        <f>EXP(-LN(2)/25)*AA171+(1-EXP(-LN(2)/25))/(LN(2)/25)*Calculateur!V172*Calculateur!X172*VLOOKUP('Données projet'!$B$9,Paramètres!$A$1:$I$89,3,0)*0.475*44/12</f>
        <v>7.1699957523832764E-2</v>
      </c>
      <c r="AB172" s="23">
        <f>EXP(-LN(2)/2)*AB171+(1-EXP(-LN(2)/2))/(LN(2)/2)*V172*Y172*VLOOKUP('Données projet'!$B$9,Paramètres!$A$1:$I$89,3,0)*0.475*44/12</f>
        <v>2.3861200284733266E-22</v>
      </c>
      <c r="AC172" s="24">
        <f t="shared" si="163"/>
        <v>4.2897899387042591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4.1353758094303261</v>
      </c>
      <c r="AA173" s="23">
        <f>EXP(-LN(2)/25)*AA172+(1-EXP(-LN(2)/25))/(LN(2)/25)*Calculateur!V173*Calculateur!X173*VLOOKUP('Données projet'!$B$9,Paramètres!$A$1:$I$89,3,0)*0.475*44/12</f>
        <v>6.973931841480667E-2</v>
      </c>
      <c r="AB173" s="23">
        <f>EXP(-LN(2)/2)*AB172+(1-EXP(-LN(2)/2))/(LN(2)/2)*V173*Y173*VLOOKUP('Données projet'!$B$9,Paramètres!$A$1:$I$89,3,0)*0.475*44/12</f>
        <v>1.6872416528585271E-22</v>
      </c>
      <c r="AC173" s="24">
        <f t="shared" si="163"/>
        <v>4.2051151278451329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4.0542836121375814</v>
      </c>
      <c r="AA174" s="23">
        <f>EXP(-LN(2)/25)*AA173+(1-EXP(-LN(2)/25))/(LN(2)/25)*Calculateur!V174*Calculateur!X174*VLOOKUP('Données projet'!$B$9,Paramètres!$A$1:$I$89,3,0)*0.475*44/12</f>
        <v>6.7832293085322418E-2</v>
      </c>
      <c r="AB174" s="23">
        <f>EXP(-LN(2)/2)*AB173+(1-EXP(-LN(2)/2))/(LN(2)/2)*V174*Y174*VLOOKUP('Données projet'!$B$9,Paramètres!$A$1:$I$89,3,0)*0.475*44/12</f>
        <v>1.1930600142366633E-22</v>
      </c>
      <c r="AC174" s="24">
        <f t="shared" si="163"/>
        <v>4.1221159052229037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3.9747815833723914</v>
      </c>
      <c r="AA175" s="23">
        <f>EXP(-LN(2)/25)*AA174+(1-EXP(-LN(2)/25))/(LN(2)/25)*Calculateur!V175*Calculateur!X175*VLOOKUP('Données projet'!$B$9,Paramètres!$A$1:$I$89,3,0)*0.475*44/12</f>
        <v>6.5977415463759015E-2</v>
      </c>
      <c r="AB175" s="23">
        <f>EXP(-LN(2)/2)*AB174+(1-EXP(-LN(2)/2))/(LN(2)/2)*V175*Y175*VLOOKUP('Données projet'!$B$9,Paramètres!$A$1:$I$89,3,0)*0.475*44/12</f>
        <v>8.4362082642926355E-23</v>
      </c>
      <c r="AC175" s="24">
        <f t="shared" si="163"/>
        <v>4.0407589988361501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3.8968385408998372</v>
      </c>
      <c r="AA176" s="23">
        <f>EXP(-LN(2)/25)*AA175+(1-EXP(-LN(2)/25))/(LN(2)/25)*Calculateur!V176*Calculateur!X176*VLOOKUP('Données projet'!$B$9,Paramètres!$A$1:$I$89,3,0)*0.475*44/12</f>
        <v>6.4173259568301041E-2</v>
      </c>
      <c r="AB176" s="23">
        <f>EXP(-LN(2)/2)*AB175+(1-EXP(-LN(2)/2))/(LN(2)/2)*V176*Y176*VLOOKUP('Données projet'!$B$9,Paramètres!$A$1:$I$89,3,0)*0.475*44/12</f>
        <v>5.9653000711833164E-23</v>
      </c>
      <c r="AC176" s="24">
        <f t="shared" si="163"/>
        <v>3.9610118004681381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3.8204239139496083</v>
      </c>
      <c r="AA177" s="23">
        <f>EXP(-LN(2)/25)*AA176+(1-EXP(-LN(2)/25))/(LN(2)/25)*Calculateur!V177*Calculateur!X177*VLOOKUP('Données projet'!$B$9,Paramètres!$A$1:$I$89,3,0)*0.475*44/12</f>
        <v>6.2418438410680802E-2</v>
      </c>
      <c r="AB177" s="23">
        <f>EXP(-LN(2)/2)*AB176+(1-EXP(-LN(2)/2))/(LN(2)/2)*V177*Y177*VLOOKUP('Données projet'!$B$9,Paramètres!$A$1:$I$89,3,0)*0.475*44/12</f>
        <v>4.2181041321463177E-23</v>
      </c>
      <c r="AC177" s="24">
        <f t="shared" si="163"/>
        <v>3.8828423523602891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3.7455077312255529</v>
      </c>
      <c r="AA178" s="23">
        <f>EXP(-LN(2)/25)*AA177+(1-EXP(-LN(2)/25))/(LN(2)/25)*Calculateur!V178*Calculateur!X178*VLOOKUP('Données projet'!$B$9,Paramètres!$A$1:$I$89,3,0)*0.475*44/12</f>
        <v>6.0711602929897718E-2</v>
      </c>
      <c r="AB178" s="23">
        <f>EXP(-LN(2)/2)*AB177+(1-EXP(-LN(2)/2))/(LN(2)/2)*V178*Y178*VLOOKUP('Données projet'!$B$9,Paramètres!$A$1:$I$89,3,0)*0.475*44/12</f>
        <v>2.9826500355916582E-23</v>
      </c>
      <c r="AC178" s="24">
        <f t="shared" si="163"/>
        <v>3.8062193341554504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3.6720606091503569</v>
      </c>
      <c r="AA179" s="23">
        <f>EXP(-LN(2)/25)*AA178+(1-EXP(-LN(2)/25))/(LN(2)/25)*Calculateur!V179*Calculateur!X179*VLOOKUP('Données projet'!$B$9,Paramètres!$A$1:$I$89,3,0)*0.475*44/12</f>
        <v>5.9051440955095222E-2</v>
      </c>
      <c r="AB179" s="23">
        <f>EXP(-LN(2)/2)*AB178+(1-EXP(-LN(2)/2))/(LN(2)/2)*V179*Y179*VLOOKUP('Données projet'!$B$9,Paramètres!$A$1:$I$89,3,0)*0.475*44/12</f>
        <v>2.1090520660731589E-23</v>
      </c>
      <c r="AC179" s="24">
        <f t="shared" si="163"/>
        <v>3.7311120501054522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3.6000537403407344</v>
      </c>
      <c r="AA180" s="23">
        <f>EXP(-LN(2)/25)*AA179+(1-EXP(-LN(2)/25))/(LN(2)/25)*Calculateur!V180*Calculateur!X180*VLOOKUP('Données projet'!$B$9,Paramètres!$A$1:$I$89,3,0)*0.475*44/12</f>
        <v>5.7436676196797827E-2</v>
      </c>
      <c r="AB180" s="23">
        <f>EXP(-LN(2)/2)*AB179+(1-EXP(-LN(2)/2))/(LN(2)/2)*V180*Y180*VLOOKUP('Données projet'!$B$9,Paramètres!$A$1:$I$89,3,0)*0.475*44/12</f>
        <v>1.4913250177958291E-23</v>
      </c>
      <c r="AC180" s="24">
        <f t="shared" si="163"/>
        <v>3.6574904165375322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3.5294588823086155</v>
      </c>
      <c r="AA181" s="23">
        <f>EXP(-LN(2)/25)*AA180+(1-EXP(-LN(2)/25))/(LN(2)/25)*Calculateur!V181*Calculateur!X181*VLOOKUP('Données projet'!$B$9,Paramètres!$A$1:$I$89,3,0)*0.475*44/12</f>
        <v>5.5866067265732865E-2</v>
      </c>
      <c r="AB181" s="23">
        <f>EXP(-LN(2)/2)*AB180+(1-EXP(-LN(2)/2))/(LN(2)/2)*V181*Y181*VLOOKUP('Données projet'!$B$9,Paramètres!$A$1:$I$89,3,0)*0.475*44/12</f>
        <v>1.0545260330365794E-23</v>
      </c>
      <c r="AC181" s="24">
        <f t="shared" si="163"/>
        <v>3.5853249495743484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3.4602483463838944</v>
      </c>
      <c r="AA182" s="23">
        <f>EXP(-LN(2)/25)*AA181+(1-EXP(-LN(2)/25))/(LN(2)/25)*Calculateur!V182*Calculateur!X182*VLOOKUP('Données projet'!$B$9,Paramètres!$A$1:$I$89,3,0)*0.475*44/12</f>
        <v>5.4338406718482606E-2</v>
      </c>
      <c r="AB182" s="23">
        <f>EXP(-LN(2)/2)*AB181+(1-EXP(-LN(2)/2))/(LN(2)/2)*V182*Y182*VLOOKUP('Données projet'!$B$9,Paramètres!$A$1:$I$89,3,0)*0.475*44/12</f>
        <v>7.4566250889791455E-24</v>
      </c>
      <c r="AC182" s="24">
        <f t="shared" si="163"/>
        <v>3.5145867531023769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3.3923949868543986</v>
      </c>
      <c r="AA183" s="23">
        <f>EXP(-LN(2)/25)*AA182+(1-EXP(-LN(2)/25))/(LN(2)/25)*Calculateur!V183*Calculateur!X183*VLOOKUP('Données projet'!$B$9,Paramètres!$A$1:$I$89,3,0)*0.475*44/12</f>
        <v>5.2852520129233083E-2</v>
      </c>
      <c r="AB183" s="23">
        <f>EXP(-LN(2)/2)*AB182+(1-EXP(-LN(2)/2))/(LN(2)/2)*V183*Y183*VLOOKUP('Données projet'!$B$9,Paramètres!$A$1:$I$89,3,0)*0.475*44/12</f>
        <v>5.2726301651828972E-24</v>
      </c>
      <c r="AC183" s="24">
        <f t="shared" si="163"/>
        <v>3.4452475069836317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3.3258721903188135</v>
      </c>
      <c r="AA184" s="23">
        <f>EXP(-LN(2)/25)*AA183+(1-EXP(-LN(2)/25))/(LN(2)/25)*Calculateur!V184*Calculateur!X184*VLOOKUP('Données projet'!$B$9,Paramètres!$A$1:$I$89,3,0)*0.475*44/12</f>
        <v>5.1407265186905964E-2</v>
      </c>
      <c r="AB184" s="23">
        <f>EXP(-LN(2)/2)*AB183+(1-EXP(-LN(2)/2))/(LN(2)/2)*V184*Y184*VLOOKUP('Données projet'!$B$9,Paramètres!$A$1:$I$89,3,0)*0.475*44/12</f>
        <v>3.7283125444895727E-24</v>
      </c>
      <c r="AC184" s="24">
        <f t="shared" si="163"/>
        <v>3.3772794555057195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3.2606538652483921</v>
      </c>
      <c r="AA185" s="23">
        <f>EXP(-LN(2)/25)*AA184+(1-EXP(-LN(2)/25))/(LN(2)/25)*Calculateur!V185*Calculateur!X185*VLOOKUP('Données projet'!$B$9,Paramètres!$A$1:$I$89,3,0)*0.475*44/12</f>
        <v>5.0001530816979438E-2</v>
      </c>
      <c r="AB185" s="23">
        <f>EXP(-LN(2)/2)*AB184+(1-EXP(-LN(2)/2))/(LN(2)/2)*V185*Y185*VLOOKUP('Données projet'!$B$9,Paramètres!$A$1:$I$89,3,0)*0.475*44/12</f>
        <v>2.6363150825914486E-24</v>
      </c>
      <c r="AC185" s="24">
        <f t="shared" si="163"/>
        <v>3.3106553960653713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3.1967144317533509</v>
      </c>
      <c r="AA186" s="23">
        <f>EXP(-LN(2)/25)*AA185+(1-EXP(-LN(2)/25))/(LN(2)/25)*Calculateur!V186*Calculateur!X186*VLOOKUP('Données projet'!$B$9,Paramètres!$A$1:$I$89,3,0)*0.475*44/12</f>
        <v>4.8634236327322909E-2</v>
      </c>
      <c r="AB186" s="23">
        <f>EXP(-LN(2)/2)*AB185+(1-EXP(-LN(2)/2))/(LN(2)/2)*V186*Y186*VLOOKUP('Données projet'!$B$9,Paramètres!$A$1:$I$89,3,0)*0.475*44/12</f>
        <v>1.8641562722447864E-24</v>
      </c>
      <c r="AC186" s="24">
        <f t="shared" si="163"/>
        <v>3.2453486680806738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3.1340288115499439</v>
      </c>
      <c r="AA187" s="23">
        <f>EXP(-LN(2)/25)*AA186+(1-EXP(-LN(2)/25))/(LN(2)/25)*Calculateur!V187*Calculateur!X187*VLOOKUP('Données projet'!$B$9,Paramètres!$A$1:$I$89,3,0)*0.475*44/12</f>
        <v>4.7304330577388934E-2</v>
      </c>
      <c r="AB187" s="23">
        <f>EXP(-LN(2)/2)*AB186+(1-EXP(-LN(2)/2))/(LN(2)/2)*V187*Y187*VLOOKUP('Données projet'!$B$9,Paramètres!$A$1:$I$89,3,0)*0.475*44/12</f>
        <v>1.3181575412957243E-24</v>
      </c>
      <c r="AC187" s="24">
        <f t="shared" si="163"/>
        <v>3.181333142127333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3.0725724181242731</v>
      </c>
      <c r="AA188" s="23">
        <f>EXP(-LN(2)/25)*AA187+(1-EXP(-LN(2)/25))/(LN(2)/25)*Calculateur!V188*Calculateur!X188*VLOOKUP('Données projet'!$B$9,Paramètres!$A$1:$I$89,3,0)*0.475*44/12</f>
        <v>4.6010791170123605E-2</v>
      </c>
      <c r="AB188" s="23">
        <f>EXP(-LN(2)/2)*AB187+(1-EXP(-LN(2)/2))/(LN(2)/2)*V188*Y188*VLOOKUP('Données projet'!$B$9,Paramètres!$A$1:$I$89,3,0)*0.475*44/12</f>
        <v>9.3207813612239318E-25</v>
      </c>
      <c r="AC188" s="24">
        <f t="shared" si="163"/>
        <v>3.1185832092943966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3.0123211470889806</v>
      </c>
      <c r="AA189" s="23">
        <f>EXP(-LN(2)/25)*AA188+(1-EXP(-LN(2)/25))/(LN(2)/25)*Calculateur!V189*Calculateur!X189*VLOOKUP('Données projet'!$B$9,Paramètres!$A$1:$I$89,3,0)*0.475*44/12</f>
        <v>4.4752623665974225E-2</v>
      </c>
      <c r="AB189" s="23">
        <f>EXP(-LN(2)/2)*AB188+(1-EXP(-LN(2)/2))/(LN(2)/2)*V189*Y189*VLOOKUP('Données projet'!$B$9,Paramètres!$A$1:$I$89,3,0)*0.475*44/12</f>
        <v>6.5907877064786215E-25</v>
      </c>
      <c r="AC189" s="24">
        <f t="shared" si="163"/>
        <v>3.0570737707549549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2.9532513667290439</v>
      </c>
      <c r="AA190" s="23">
        <f>EXP(-LN(2)/25)*AA189+(1-EXP(-LN(2)/25))/(LN(2)/25)*Calculateur!V190*Calculateur!X190*VLOOKUP('Données projet'!$B$9,Paramètres!$A$1:$I$89,3,0)*0.475*44/12</f>
        <v>4.3528860818389963E-2</v>
      </c>
      <c r="AB190" s="23">
        <f>EXP(-LN(2)/2)*AB189+(1-EXP(-LN(2)/2))/(LN(2)/2)*V190*Y190*VLOOKUP('Données projet'!$B$9,Paramètres!$A$1:$I$89,3,0)*0.475*44/12</f>
        <v>4.6603906806119659E-25</v>
      </c>
      <c r="AC190" s="24">
        <f t="shared" si="163"/>
        <v>2.996780227547434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2.8953399087329568</v>
      </c>
      <c r="AA191" s="23">
        <f>EXP(-LN(2)/25)*AA190+(1-EXP(-LN(2)/25))/(LN(2)/25)*Calculateur!V191*Calculateur!X191*VLOOKUP('Données projet'!$B$9,Paramètres!$A$1:$I$89,3,0)*0.475*44/12</f>
        <v>4.2338561830227786E-2</v>
      </c>
      <c r="AB191" s="23">
        <f>EXP(-LN(2)/2)*AB190+(1-EXP(-LN(2)/2))/(LN(2)/2)*V191*Y191*VLOOKUP('Données projet'!$B$9,Paramètres!$A$1:$I$89,3,0)*0.475*44/12</f>
        <v>3.2953938532393107E-25</v>
      </c>
      <c r="AC191" s="24">
        <f t="shared" si="163"/>
        <v>2.9376784705631844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2.8385640591056713</v>
      </c>
      <c r="AA192" s="23">
        <f>EXP(-LN(2)/25)*AA191+(1-EXP(-LN(2)/25))/(LN(2)/25)*Calculateur!V192*Calculateur!X192*VLOOKUP('Données projet'!$B$9,Paramètres!$A$1:$I$89,3,0)*0.475*44/12</f>
        <v>4.1180811630492004E-2</v>
      </c>
      <c r="AB192" s="23">
        <f>EXP(-LN(2)/2)*AB191+(1-EXP(-LN(2)/2))/(LN(2)/2)*V192*Y192*VLOOKUP('Données projet'!$B$9,Paramètres!$A$1:$I$89,3,0)*0.475*44/12</f>
        <v>2.330195340305983E-25</v>
      </c>
      <c r="AC192" s="24">
        <f t="shared" si="163"/>
        <v>2.8797448707361633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2.7829015492597282</v>
      </c>
      <c r="AA193" s="23">
        <f>EXP(-LN(2)/25)*AA192+(1-EXP(-LN(2)/25))/(LN(2)/25)*Calculateur!V193*Calculateur!X193*VLOOKUP('Données projet'!$B$9,Paramètres!$A$1:$I$89,3,0)*0.475*44/12</f>
        <v>4.0054720170851439E-2</v>
      </c>
      <c r="AB193" s="23">
        <f>EXP(-LN(2)/2)*AB192+(1-EXP(-LN(2)/2))/(LN(2)/2)*V193*Y193*VLOOKUP('Données projet'!$B$9,Paramètres!$A$1:$I$89,3,0)*0.475*44/12</f>
        <v>1.6476969266196554E-25</v>
      </c>
      <c r="AC193" s="24">
        <f t="shared" si="163"/>
        <v>2.8229562694305796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2.7283305472810855</v>
      </c>
      <c r="AA194" s="23">
        <f>EXP(-LN(2)/25)*AA193+(1-EXP(-LN(2)/25))/(LN(2)/25)*Calculateur!V194*Calculateur!X194*VLOOKUP('Données projet'!$B$9,Paramètres!$A$1:$I$89,3,0)*0.475*44/12</f>
        <v>3.8959421741393316E-2</v>
      </c>
      <c r="AB194" s="23">
        <f>EXP(-LN(2)/2)*AB193+(1-EXP(-LN(2)/2))/(LN(2)/2)*V194*Y194*VLOOKUP('Données projet'!$B$9,Paramètres!$A$1:$I$89,3,0)*0.475*44/12</f>
        <v>1.1650976701529915E-25</v>
      </c>
      <c r="AC194" s="24">
        <f t="shared" si="163"/>
        <v>2.7672899690224786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2.6748296493662194</v>
      </c>
      <c r="AA195" s="23">
        <f>EXP(-LN(2)/25)*AA194+(1-EXP(-LN(2)/25))/(LN(2)/25)*Calculateur!V195*Calculateur!X195*VLOOKUP('Données projet'!$B$9,Paramètres!$A$1:$I$89,3,0)*0.475*44/12</f>
        <v>3.7894074305087969E-2</v>
      </c>
      <c r="AB195" s="23">
        <f>EXP(-LN(2)/2)*AB194+(1-EXP(-LN(2)/2))/(LN(2)/2)*V195*Y195*VLOOKUP('Données projet'!$B$9,Paramètres!$A$1:$I$89,3,0)*0.475*44/12</f>
        <v>8.2384846330982769E-26</v>
      </c>
      <c r="AC195" s="24">
        <f t="shared" si="163"/>
        <v>2.7127237236713073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2.6223778714271382</v>
      </c>
      <c r="AA196" s="23">
        <f>EXP(-LN(2)/25)*AA195+(1-EXP(-LN(2)/25))/(LN(2)/25)*Calculateur!V196*Calculateur!X196*VLOOKUP('Données projet'!$B$9,Paramètres!$A$1:$I$89,3,0)*0.475*44/12</f>
        <v>3.6857858850452577E-2</v>
      </c>
      <c r="AB196" s="23">
        <f>EXP(-LN(2)/2)*AB195+(1-EXP(-LN(2)/2))/(LN(2)/2)*V196*Y196*VLOOKUP('Données projet'!$B$9,Paramètres!$A$1:$I$89,3,0)*0.475*44/12</f>
        <v>5.8254883507649574E-26</v>
      </c>
      <c r="AC196" s="24">
        <f t="shared" si="163"/>
        <v>2.6592357302775906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2.5709546408610167</v>
      </c>
      <c r="AA197" s="23">
        <f>EXP(-LN(2)/25)*AA196+(1-EXP(-LN(2)/25))/(LN(2)/25)*Calculateur!V197*Calculateur!X197*VLOOKUP('Données projet'!$B$9,Paramètres!$A$1:$I$89,3,0)*0.475*44/12</f>
        <v>3.5849978761916396E-2</v>
      </c>
      <c r="AB197" s="23">
        <f>EXP(-LN(2)/2)*AB196+(1-EXP(-LN(2)/2))/(LN(2)/2)*V197*Y197*VLOOKUP('Données projet'!$B$9,Paramètres!$A$1:$I$89,3,0)*0.475*44/12</f>
        <v>4.1192423165491384E-26</v>
      </c>
      <c r="AC197" s="24">
        <f t="shared" si="163"/>
        <v>2.6068046196229329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2.5205397884812233</v>
      </c>
      <c r="AA198" s="23">
        <f>EXP(-LN(2)/25)*AA197+(1-EXP(-LN(2)/25))/(LN(2)/25)*Calculateur!V198*Calculateur!X198*VLOOKUP('Données projet'!$B$9,Paramètres!$A$1:$I$89,3,0)*0.475*44/12</f>
        <v>3.4869659207403342E-2</v>
      </c>
      <c r="AB198" s="23">
        <f>EXP(-LN(2)/2)*AB197+(1-EXP(-LN(2)/2))/(LN(2)/2)*V198*Y198*VLOOKUP('Données projet'!$B$9,Paramètres!$A$1:$I$89,3,0)*0.475*44/12</f>
        <v>2.9127441753824787E-26</v>
      </c>
      <c r="AC198" s="24">
        <f t="shared" si="163"/>
        <v>2.5554094476886267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2.4711135406065741</v>
      </c>
      <c r="AA199" s="23">
        <f>EXP(-LN(2)/25)*AA198+(1-EXP(-LN(2)/25))/(LN(2)/25)*Calculateur!V199*Calculateur!X199*VLOOKUP('Données projet'!$B$9,Paramètres!$A$1:$I$89,3,0)*0.475*44/12</f>
        <v>3.3916146542661216E-2</v>
      </c>
      <c r="AB199" s="23">
        <f>EXP(-LN(2)/2)*AB198+(1-EXP(-LN(2)/2))/(LN(2)/2)*V199*Y199*VLOOKUP('Données projet'!$B$9,Paramètres!$A$1:$I$89,3,0)*0.475*44/12</f>
        <v>2.0596211582745692E-26</v>
      </c>
      <c r="AC199" s="24">
        <f t="shared" si="163"/>
        <v>2.5050296871492352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2.4226565113057124</v>
      </c>
      <c r="AA200" s="23">
        <f>EXP(-LN(2)/25)*AA199+(1-EXP(-LN(2)/25))/(LN(2)/25)*Calculateur!V200*Calculateur!X200*VLOOKUP('Données projet'!$B$9,Paramètres!$A$1:$I$89,3,0)*0.475*44/12</f>
        <v>3.2988707731879514E-2</v>
      </c>
      <c r="AB200" s="23">
        <f>EXP(-LN(2)/2)*AB199+(1-EXP(-LN(2)/2))/(LN(2)/2)*V200*Y200*VLOOKUP('Données projet'!$B$9,Paramètres!$A$1:$I$89,3,0)*0.475*44/12</f>
        <v>1.4563720876912394E-26</v>
      </c>
      <c r="AC200" s="24">
        <f t="shared" si="163"/>
        <v>2.4556452190375917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2.3751496947935711</v>
      </c>
      <c r="AA201" s="23">
        <f>EXP(-LN(2)/25)*AA200+(1-EXP(-LN(2)/25))/(LN(2)/25)*Calculateur!V201*Calculateur!X201*VLOOKUP('Données projet'!$B$9,Paramètres!$A$1:$I$89,3,0)*0.475*44/12</f>
        <v>3.2086629784150528E-2</v>
      </c>
      <c r="AB201" s="23">
        <f>EXP(-LN(2)/2)*AB200+(1-EXP(-LN(2)/2))/(LN(2)/2)*V201*Y201*VLOOKUP('Données projet'!$B$9,Paramètres!$A$1:$I$89,3,0)*0.475*44/12</f>
        <v>1.0298105791372846E-26</v>
      </c>
      <c r="AC201" s="24">
        <f t="shared" si="163"/>
        <v>2.4072363245777217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2.3285744579769361</v>
      </c>
      <c r="AA202" s="23">
        <f>EXP(-LN(2)/25)*AA201+(1-EXP(-LN(2)/25))/(LN(2)/25)*Calculateur!V202*Calculateur!X202*VLOOKUP('Données projet'!$B$9,Paramètres!$A$1:$I$89,3,0)*0.475*44/12</f>
        <v>3.1209219205340408E-2</v>
      </c>
      <c r="AB202" s="23">
        <f>EXP(-LN(2)/2)*AB201+(1-EXP(-LN(2)/2))/(LN(2)/2)*V202*Y202*VLOOKUP('Données projet'!$B$9,Paramètres!$A$1:$I$89,3,0)*0.475*44/12</f>
        <v>7.2818604384561968E-27</v>
      </c>
      <c r="AC202" s="24">
        <f t="shared" si="163"/>
        <v>2.3597836771822767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2.2829125331461859</v>
      </c>
      <c r="AA203" s="23">
        <f>EXP(-LN(2)/25)*AA202+(1-EXP(-LN(2)/25))/(LN(2)/25)*Calculateur!V203*Calculateur!X203*VLOOKUP('Données projet'!$B$9,Paramètres!$A$1:$I$89,3,0)*0.475*44/12</f>
        <v>3.0355801464948866E-2</v>
      </c>
      <c r="AB203" s="23">
        <f>EXP(-LN(2)/2)*AB202+(1-EXP(-LN(2)/2))/(LN(2)/2)*V203*Y203*VLOOKUP('Données projet'!$B$9,Paramètres!$A$1:$I$89,3,0)*0.475*44/12</f>
        <v>5.149052895686423E-27</v>
      </c>
      <c r="AC203" s="24">
        <f t="shared" si="163"/>
        <v>2.3132683346111347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Q18" sqref="Q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1.26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91.216292022973533</v>
      </c>
      <c r="G6" s="156">
        <f ca="1">F6*(100%-'Données projet'!$C$24)*(100%-'Données projet'!$C$25)*(100%-'Données projet'!$C$26)*(100%-'Données projet'!$C$27)</f>
        <v>55.824370718059811</v>
      </c>
      <c r="H6" s="157">
        <f>IF(OR('Données projet'!B9="",'Données projet'!C9="",'Données projet'!C9=0%),0,AVERAGE(Calculateur!$AC$3:$AC$33)*B6)</f>
        <v>35.334849349315263</v>
      </c>
      <c r="I6" s="158">
        <f>H6*(100%-'Données projet'!$C$24)*(100%-'Données projet'!$C$25)*(100%-'Données projet'!$C$26)*(100%-'Données projet'!$C$27)</f>
        <v>21.624927801780942</v>
      </c>
      <c r="J6" s="159">
        <f>IF(OR('Données projet'!B9="",'Données projet'!C9="",'Données projet'!C9=0%),0,SUM(Calculateur!$V$3:$V$33)*VLOOKUP('Données projet'!$B$9,Paramètres!$A$1:$I$89,9,0)*B6)</f>
        <v>306.2808</v>
      </c>
      <c r="K6" s="160">
        <f>J6*(100%-'Données projet'!$C$24)*(100%-'Données projet'!$C$25)*(100%-'Données projet'!$C$26)*(100%-'Données projet'!$C$27)</f>
        <v>187.44384959999999</v>
      </c>
      <c r="L6" s="161">
        <f ca="1">G6+I6+K6</f>
        <v>264.89314811984076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91.216292022973533</v>
      </c>
      <c r="G16" s="175">
        <f t="shared" ca="1" si="3"/>
        <v>55.824370718059811</v>
      </c>
      <c r="H16" s="176">
        <f t="shared" si="3"/>
        <v>35.334849349315263</v>
      </c>
      <c r="I16" s="176">
        <f t="shared" si="3"/>
        <v>21.624927801780942</v>
      </c>
      <c r="J16" s="177">
        <f t="shared" si="3"/>
        <v>306.2808</v>
      </c>
      <c r="K16" s="177">
        <f t="shared" si="3"/>
        <v>187.44384959999999</v>
      </c>
      <c r="L16" s="178">
        <f t="shared" ca="1" si="3"/>
        <v>264.89314811984076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1" zoomScale="90" zoomScaleNormal="90" workbookViewId="0">
      <selection activeCell="P23" sqref="P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1.26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2023-04-11T07:52:29Z</dcterms:modified>
</cp:coreProperties>
</file>