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Poitou Val de Loire\HUISMES (37) - DE BLACAS\Huismes\Doc fin\"/>
    </mc:Choice>
  </mc:AlternateContent>
  <xr:revisionPtr revIDLastSave="0" documentId="13_ncr:1_{ABD18211-7FC8-4787-93E2-F36E4A5CD1AC}" xr6:coauthVersionLast="36" xr6:coauthVersionMax="36" xr10:uidLastSave="{00000000-0000-0000-0000-000000000000}"/>
  <bookViews>
    <workbookView xWindow="0" yWindow="0" windowWidth="23040" windowHeight="939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Q4" i="2"/>
  <c r="BR4" i="2"/>
  <c r="FR4" i="2"/>
  <c r="EC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HG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HH21" i="2"/>
  <c r="EB21" i="2"/>
  <c r="EV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HG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I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G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X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X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G113" i="2"/>
  <c r="EX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I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H130" i="2"/>
  <c r="HI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EC140" i="2"/>
  <c r="HH140" i="2"/>
  <c r="HG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G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HH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X154" i="2"/>
  <c r="AA154" i="2"/>
  <c r="EV154" i="2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EB156" i="2"/>
  <c r="FS156" i="2"/>
  <c r="EX156" i="2"/>
  <c r="DH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HH157" i="2"/>
  <c r="EA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D158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A161" i="2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V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FR164" i="2"/>
  <c r="EA164" i="2"/>
  <c r="EV164" i="2"/>
  <c r="HG164" i="2"/>
  <c r="HH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A165" i="2"/>
  <c r="HG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HH168" i="2"/>
  <c r="EW168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EW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A178" i="2"/>
  <c r="ED178" i="2" s="1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HH179" i="2" l="1"/>
  <c r="EA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I185" i="2" l="1"/>
  <c r="EW185" i="2"/>
  <c r="EB185" i="2"/>
  <c r="EV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HH189" i="2" l="1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C191" i="2" l="1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EW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B195" i="2"/>
  <c r="HI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EW197" i="2"/>
  <c r="AA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HI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AH92" i="2" a="1"/>
  <c r="AH92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29" i="2" a="1"/>
  <c r="DN29" i="2" s="1"/>
  <c r="DN152" i="2" a="1"/>
  <c r="DN152" i="2" s="1"/>
  <c r="DN188" i="2" a="1"/>
  <c r="DN188" i="2" s="1"/>
  <c r="DN66" i="2" a="1"/>
  <c r="DN66" i="2" s="1"/>
  <c r="CS116" i="2" a="1"/>
  <c r="CS116" i="2" s="1"/>
  <c r="EI195" i="2" a="1"/>
  <c r="EI195" i="2" s="1"/>
  <c r="CS137" i="2" a="1"/>
  <c r="CS137" i="2" s="1"/>
  <c r="AH151" i="2" a="1"/>
  <c r="AH151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164" i="2" a="1"/>
  <c r="DN164" i="2" s="1"/>
  <c r="DN49" i="2" a="1"/>
  <c r="DN49" i="2" s="1"/>
  <c r="DN16" i="2" a="1"/>
  <c r="DN16" i="2" s="1"/>
  <c r="DN167" i="2" a="1"/>
  <c r="DN167" i="2" s="1"/>
  <c r="DN31" i="2" a="1"/>
  <c r="DN31" i="2" s="1"/>
  <c r="DN55" i="2" a="1"/>
  <c r="DN55" i="2" s="1"/>
  <c r="DN65" i="2" a="1"/>
  <c r="DN65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HJ202" i="2"/>
  <c r="EY202" i="2"/>
  <c r="AX200" i="2"/>
  <c r="FY115" i="2" l="1" a="1"/>
  <c r="FY115" i="2" s="1"/>
  <c r="DN86" i="2" a="1"/>
  <c r="DN86" i="2" s="1"/>
  <c r="DN41" i="2" a="1"/>
  <c r="DN41" i="2" s="1"/>
  <c r="FY34" i="2" a="1"/>
  <c r="FY34" i="2" s="1"/>
  <c r="FY126" i="2" a="1"/>
  <c r="FY126" i="2" s="1"/>
  <c r="FY173" i="2" a="1"/>
  <c r="FY173" i="2" s="1"/>
  <c r="FY133" i="2" a="1"/>
  <c r="FY133" i="2" s="1"/>
  <c r="FY109" i="2" a="1"/>
  <c r="FY109" i="2" s="1"/>
  <c r="DN162" i="2" a="1"/>
  <c r="DN162" i="2" s="1"/>
  <c r="FY86" i="2" a="1"/>
  <c r="FY86" i="2" s="1"/>
  <c r="DN114" i="2" a="1"/>
  <c r="DN114" i="2" s="1"/>
  <c r="DN177" i="2" a="1"/>
  <c r="DN177" i="2" s="1"/>
  <c r="DN43" i="2" a="1"/>
  <c r="DN43" i="2" s="1"/>
  <c r="FY164" i="2" a="1"/>
  <c r="FY164" i="2" s="1"/>
  <c r="FY188" i="2" a="1"/>
  <c r="FY188" i="2" s="1"/>
  <c r="FY159" i="2" a="1"/>
  <c r="FY159" i="2" s="1"/>
  <c r="FY140" i="2" a="1"/>
  <c r="FY140" i="2" s="1"/>
  <c r="FY79" i="2" a="1"/>
  <c r="FY79" i="2" s="1"/>
  <c r="FY58" i="2" a="1"/>
  <c r="FY58" i="2" s="1"/>
  <c r="DN103" i="2" a="1"/>
  <c r="DN103" i="2" s="1"/>
  <c r="DN115" i="2" a="1"/>
  <c r="DN115" i="2" s="1"/>
  <c r="DN186" i="2" a="1"/>
  <c r="DN186" i="2" s="1"/>
  <c r="FY149" i="2" a="1"/>
  <c r="FY149" i="2" s="1"/>
  <c r="FY28" i="2" a="1"/>
  <c r="FY28" i="2" s="1"/>
  <c r="FY143" i="2" a="1"/>
  <c r="FY143" i="2" s="1"/>
  <c r="FY29" i="2" a="1"/>
  <c r="FY29" i="2" s="1"/>
  <c r="FY47" i="2" a="1"/>
  <c r="FY47" i="2" s="1"/>
  <c r="FY121" i="2" a="1"/>
  <c r="FY121" i="2" s="1"/>
  <c r="DN153" i="2" a="1"/>
  <c r="DN153" i="2" s="1"/>
  <c r="DN137" i="2" a="1"/>
  <c r="DN137" i="2" s="1"/>
  <c r="FY24" i="2" a="1"/>
  <c r="FY24" i="2" s="1"/>
  <c r="FY78" i="2" a="1"/>
  <c r="FY78" i="2" s="1"/>
  <c r="FY191" i="2" a="1"/>
  <c r="FY191" i="2" s="1"/>
  <c r="FY35" i="2" a="1"/>
  <c r="FY35" i="2" s="1"/>
  <c r="DN190" i="2" a="1"/>
  <c r="DN190" i="2" s="1"/>
  <c r="FY167" i="2" a="1"/>
  <c r="FY167" i="2" s="1"/>
  <c r="DN170" i="2" a="1"/>
  <c r="DN170" i="2" s="1"/>
  <c r="FY124" i="2" a="1"/>
  <c r="FY124" i="2" s="1"/>
  <c r="FY174" i="2" a="1"/>
  <c r="FY174" i="2" s="1"/>
  <c r="FY110" i="2" a="1"/>
  <c r="FY110" i="2" s="1"/>
  <c r="FY165" i="2" a="1"/>
  <c r="FY165" i="2" s="1"/>
  <c r="DN187" i="2" a="1"/>
  <c r="DN187" i="2" s="1"/>
  <c r="DN135" i="2" a="1"/>
  <c r="DN135" i="2" s="1"/>
  <c r="DN133" i="2" a="1"/>
  <c r="DN133" i="2" s="1"/>
  <c r="DN38" i="2" a="1"/>
  <c r="DN38" i="2" s="1"/>
  <c r="FY142" i="2" a="1"/>
  <c r="FY142" i="2" s="1"/>
  <c r="DN123" i="2" a="1"/>
  <c r="DN123" i="2" s="1"/>
  <c r="DN129" i="2" a="1"/>
  <c r="DN129" i="2" s="1"/>
  <c r="FY169" i="2" a="1"/>
  <c r="FY169" i="2" s="1"/>
  <c r="FY99" i="2" a="1"/>
  <c r="FY99" i="2" s="1"/>
  <c r="FY153" i="2" a="1"/>
  <c r="FY153" i="2" s="1"/>
  <c r="FY146" i="2" a="1"/>
  <c r="FY146" i="2" s="1"/>
  <c r="FY80" i="2" a="1"/>
  <c r="FY80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BX107" i="2" a="1"/>
  <c r="BX107" i="2" s="1"/>
  <c r="DN70" i="2" a="1"/>
  <c r="DN70" i="2" s="1"/>
  <c r="DN63" i="2" a="1"/>
  <c r="DN63" i="2" s="1"/>
  <c r="FY30" i="2" a="1"/>
  <c r="FY30" i="2" s="1"/>
  <c r="DN113" i="2" a="1"/>
  <c r="DN113" i="2" s="1"/>
  <c r="FY190" i="2" a="1"/>
  <c r="FY190" i="2" s="1"/>
  <c r="FY92" i="2" a="1"/>
  <c r="FY92" i="2" s="1"/>
  <c r="FY69" i="2" a="1"/>
  <c r="FY69" i="2" s="1"/>
  <c r="FY22" i="2" a="1"/>
  <c r="FY22" i="2" s="1"/>
  <c r="FY42" i="2" a="1"/>
  <c r="FY42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10" i="2" a="1"/>
  <c r="DN110" i="2" s="1"/>
  <c r="FY196" i="2" a="1"/>
  <c r="FY196" i="2" s="1"/>
  <c r="DN192" i="2" a="1"/>
  <c r="DN192" i="2" s="1"/>
  <c r="DN184" i="2" a="1"/>
  <c r="DN184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<sst xmlns="http://schemas.openxmlformats.org/spreadsheetml/2006/main" count="1170" uniqueCount="324">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</sst>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900528"/>
        <c:axId val="1927903248"/>
      </c:scatterChart>
      <c:valAx>
        <c:axId val="192790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3248"/>
        <c:crosses val="autoZero"/>
        <c:crossBetween val="midCat"/>
      </c:valAx>
      <c:valAx>
        <c:axId val="192790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3504"/>
        <c:axId val="27528480"/>
      </c:scatterChart>
      <c:valAx>
        <c:axId val="2755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8480"/>
        <c:crosses val="autoZero"/>
        <c:crossBetween val="midCat"/>
      </c:valAx>
      <c:valAx>
        <c:axId val="2752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1280"/>
        <c:axId val="1927892912"/>
      </c:scatterChart>
      <c:valAx>
        <c:axId val="192789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2912"/>
        <c:crosses val="autoZero"/>
        <c:crossBetween val="midCat"/>
      </c:valAx>
      <c:valAx>
        <c:axId val="192789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6720"/>
        <c:axId val="1927897264"/>
      </c:scatterChart>
      <c:valAx>
        <c:axId val="192789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7264"/>
        <c:crosses val="autoZero"/>
        <c:crossBetween val="midCat"/>
      </c:valAx>
      <c:valAx>
        <c:axId val="19278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4853200"/>
        <c:axId val="1934856464"/>
      </c:scatterChart>
      <c:valAx>
        <c:axId val="1934853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6464"/>
        <c:crosses val="autoZero"/>
        <c:crossBetween val="midCat"/>
      </c:valAx>
      <c:valAx>
        <c:axId val="193485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893504"/>
        <c:axId val="1926197264"/>
      </c:scatterChart>
      <c:valAx>
        <c:axId val="164589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6197264"/>
        <c:crosses val="autoZero"/>
        <c:crossBetween val="midCat"/>
      </c:valAx>
      <c:valAx>
        <c:axId val="19261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589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0240"/>
        <c:axId val="27547520"/>
      </c:scatterChart>
      <c:valAx>
        <c:axId val="2755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7520"/>
        <c:crosses val="autoZero"/>
        <c:crossBetween val="midCat"/>
      </c:valAx>
      <c:valAx>
        <c:axId val="275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8272"/>
        <c:axId val="27529024"/>
      </c:scatterChart>
      <c:valAx>
        <c:axId val="2753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9024"/>
        <c:crosses val="autoZero"/>
        <c:crossBetween val="midCat"/>
      </c:valAx>
      <c:valAx>
        <c:axId val="2752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6096"/>
        <c:axId val="27554592"/>
      </c:scatterChart>
      <c:valAx>
        <c:axId val="2753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4592"/>
        <c:crosses val="autoZero"/>
        <c:crossBetween val="midCat"/>
      </c:valAx>
      <c:valAx>
        <c:axId val="2755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42080"/>
        <c:axId val="27548064"/>
      </c:scatterChart>
      <c:valAx>
        <c:axId val="2754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8064"/>
        <c:crosses val="autoZero"/>
        <c:crossBetween val="midCat"/>
      </c:valAx>
      <c:valAx>
        <c:axId val="275480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80" zoomScaleNormal="80" workbookViewId="0">
      <selection activeCell="I28" sqref="I28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8.1999999999999993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8.1999999999999993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8.1999999999999993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9" sqref="G2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1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156.16603965614024</v>
      </c>
      <c r="T3" s="62">
        <f>IF('Données projet'!E9&gt;30,$R$33-$H$33,LOOKUP('Données projet'!$E$9,$A$3:$A$203,R3:R203)-LOOKUP('Données projet'!$E$9,$A$3:$A$203,$H$3:$H$203))</f>
        <v>378.21132402823287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258.93888080135036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156.16603965614024</v>
      </c>
      <c r="T4" s="62">
        <f>$T$3</f>
        <v>378.21132402823287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261.0989294343297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156.16603965614024</v>
      </c>
      <c r="T5" s="62">
        <f t="shared" ref="T5:T68" si="34">$T$3</f>
        <v>378.21132402823287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263.22275424061456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156.16603965614024</v>
      </c>
      <c r="T6" s="62">
        <f t="shared" si="34"/>
        <v>378.21132402823287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265.32424983728947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156.16603965614024</v>
      </c>
      <c r="T7" s="62">
        <f t="shared" si="34"/>
        <v>378.21132402823287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267.40971372031277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156.16603965614024</v>
      </c>
      <c r="T8" s="62">
        <f t="shared" si="34"/>
        <v>378.21132402823287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269.48273824430697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156.16603965614024</v>
      </c>
      <c r="T9" s="62">
        <f t="shared" si="34"/>
        <v>378.21132402823287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271.54563926139667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156.16603965614024</v>
      </c>
      <c r="T10" s="62">
        <f t="shared" si="34"/>
        <v>378.21132402823287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273.60002985401661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156.16603965614024</v>
      </c>
      <c r="T11" s="62">
        <f t="shared" si="34"/>
        <v>378.21132402823287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275.64709565827621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156.16603965614024</v>
      </c>
      <c r="T12" s="62">
        <f t="shared" si="34"/>
        <v>378.21132402823287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277.68774337881695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156.16603965614024</v>
      </c>
      <c r="T13" s="62">
        <f t="shared" si="34"/>
        <v>378.21132402823287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279.72268788563707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156.16603965614024</v>
      </c>
      <c r="T14" s="62">
        <f t="shared" si="34"/>
        <v>378.21132402823287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281.75250661735487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156.16603965614024</v>
      </c>
      <c r="T15" s="62">
        <f t="shared" si="34"/>
        <v>378.21132402823287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283.77767528482127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156.16603965614024</v>
      </c>
      <c r="T16" s="62">
        <f t="shared" si="34"/>
        <v>378.21132402823287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285.79859225515048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156.16603965614024</v>
      </c>
      <c r="T17" s="62">
        <f t="shared" si="34"/>
        <v>378.21132402823287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287.81559576110328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156.16603965614024</v>
      </c>
      <c r="T18" s="62">
        <f t="shared" si="34"/>
        <v>378.21132402823287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289.82897638635399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156.16603965614024</v>
      </c>
      <c r="T19" s="62">
        <f t="shared" si="34"/>
        <v>378.21132402823287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291.83898633863726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156.16603965614024</v>
      </c>
      <c r="T20" s="62">
        <f t="shared" si="34"/>
        <v>378.21132402823287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293.8458464780249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156.16603965614024</v>
      </c>
      <c r="T21" s="62">
        <f t="shared" si="34"/>
        <v>378.21132402823287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295.84975173858709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156.16603965614024</v>
      </c>
      <c r="T22" s="62">
        <f t="shared" si="34"/>
        <v>378.21132402823287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297.85087537608922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156.16603965614024</v>
      </c>
      <c r="T23" s="62">
        <f t="shared" si="34"/>
        <v>378.21132402823287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299.84937234200714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156.16603965614024</v>
      </c>
      <c r="T24" s="62">
        <f t="shared" si="34"/>
        <v>378.21132402823287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301.84538199666349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156.16603965614024</v>
      </c>
      <c r="T25" s="62">
        <f t="shared" si="34"/>
        <v>378.21132402823287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303.83903031512267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156.16603965614024</v>
      </c>
      <c r="T26" s="62">
        <f t="shared" si="34"/>
        <v>378.21132402823287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305.83043169862646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156.16603965614024</v>
      </c>
      <c r="T27" s="62">
        <f t="shared" si="34"/>
        <v>378.21132402823287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307.81969047561677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156.16603965614024</v>
      </c>
      <c r="T28" s="62">
        <f t="shared" si="34"/>
        <v>378.21132402823287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309.80690215583428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156.16603965614024</v>
      </c>
      <c r="T29" s="62">
        <f t="shared" si="34"/>
        <v>378.21132402823287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311.79215448605208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156.16603965614024</v>
      </c>
      <c r="T30" s="62">
        <f t="shared" si="34"/>
        <v>378.21132402823287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313.77552834500773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156.16603965614024</v>
      </c>
      <c r="T31" s="62">
        <f t="shared" si="34"/>
        <v>378.21132402823287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315.75709850689469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156.16603965614024</v>
      </c>
      <c r="T32" s="62">
        <f t="shared" si="34"/>
        <v>378.21132402823287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317.73693429658658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156.16603965614024</v>
      </c>
      <c r="T33" s="62">
        <f t="shared" si="34"/>
        <v>378.21132402823287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319.71510015504356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156.16603965614024</v>
      </c>
      <c r="T34" s="62">
        <f t="shared" si="34"/>
        <v>378.21132402823287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321.69165612971409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156.16603965614024</v>
      </c>
      <c r="T35" s="62">
        <f t="shared" si="34"/>
        <v>378.21132402823287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323.66665830191403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156.16603965614024</v>
      </c>
      <c r="T36" s="62">
        <f t="shared" si="34"/>
        <v>378.21132402823287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325.64015916094684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156.16603965614024</v>
      </c>
      <c r="T37" s="62">
        <f t="shared" si="34"/>
        <v>378.21132402823287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327.61220793297304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156.16603965614024</v>
      </c>
      <c r="T38" s="62">
        <f t="shared" si="34"/>
        <v>378.21132402823287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329.58285087123795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156.16603965614024</v>
      </c>
      <c r="T39" s="62">
        <f t="shared" si="34"/>
        <v>378.21132402823287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331.55213151314524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156.16603965614024</v>
      </c>
      <c r="T40" s="62">
        <f t="shared" si="34"/>
        <v>378.21132402823287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333.52009090875754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156.16603965614024</v>
      </c>
      <c r="T41" s="62">
        <f t="shared" si="34"/>
        <v>378.21132402823287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335.48676782456732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156.16603965614024</v>
      </c>
      <c r="T42" s="62">
        <f t="shared" si="34"/>
        <v>378.21132402823287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337.45219892578052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156.16603965614024</v>
      </c>
      <c r="T43" s="62">
        <f t="shared" si="34"/>
        <v>378.21132402823287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339.41641893985832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156.16603965614024</v>
      </c>
      <c r="T44" s="62">
        <f t="shared" si="34"/>
        <v>378.21132402823287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341.37946080365469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156.16603965614024</v>
      </c>
      <c r="T45" s="62">
        <f t="shared" si="34"/>
        <v>378.21132402823287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343.34135579614605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156.16603965614024</v>
      </c>
      <c r="T46" s="62">
        <f t="shared" si="34"/>
        <v>378.21132402823287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345.30213365846572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156.16603965614024</v>
      </c>
      <c r="T47" s="62">
        <f t="shared" si="34"/>
        <v>378.21132402823287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347.2618227027192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156.16603965614024</v>
      </c>
      <c r="T48" s="62">
        <f t="shared" si="34"/>
        <v>378.21132402823287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349.22044991085374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156.16603965614024</v>
      </c>
      <c r="T49" s="62">
        <f t="shared" si="34"/>
        <v>378.21132402823287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351.17804102468818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156.16603965614024</v>
      </c>
      <c r="T50" s="62">
        <f t="shared" si="34"/>
        <v>378.21132402823287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353.13462062806445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156.16603965614024</v>
      </c>
      <c r="T51" s="62">
        <f t="shared" si="34"/>
        <v>378.21132402823287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355.09021222196009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156.16603965614024</v>
      </c>
      <c r="T52" s="62">
        <f t="shared" si="34"/>
        <v>378.21132402823287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357.0448382932957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156.16603965614024</v>
      </c>
      <c r="T53" s="62">
        <f t="shared" si="34"/>
        <v>378.21132402823287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358.99852037808239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156.16603965614024</v>
      </c>
      <c r="T54" s="62">
        <f t="shared" si="34"/>
        <v>378.21132402823287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360.95127911947662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156.16603965614024</v>
      </c>
      <c r="T55" s="62">
        <f t="shared" si="34"/>
        <v>378.21132402823287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362.90313432124293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156.16603965614024</v>
      </c>
      <c r="T56" s="62">
        <f t="shared" si="34"/>
        <v>378.21132402823287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364.85410499706774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156.16603965614024</v>
      </c>
      <c r="T57" s="62">
        <f t="shared" si="34"/>
        <v>378.21132402823287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366.80420941611692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156.16603965614024</v>
      </c>
      <c r="T58" s="62">
        <f t="shared" si="34"/>
        <v>378.21132402823287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368.75346514518651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156.16603965614024</v>
      </c>
      <c r="T59" s="62">
        <f t="shared" si="34"/>
        <v>378.21132402823287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370.70188908775697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156.16603965614024</v>
      </c>
      <c r="T60" s="62">
        <f t="shared" si="34"/>
        <v>378.21132402823287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372.6494975202296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156.16603965614024</v>
      </c>
      <c r="T61" s="62">
        <f t="shared" si="34"/>
        <v>378.21132402823287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374.59630612559323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156.16603965614024</v>
      </c>
      <c r="T62" s="62">
        <f t="shared" si="34"/>
        <v>378.21132402823287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376.54233002474325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156.16603965614024</v>
      </c>
      <c r="T63" s="62">
        <f t="shared" si="34"/>
        <v>378.21132402823287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378.48758380565391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156.16603965614024</v>
      </c>
      <c r="T64" s="62">
        <f t="shared" si="34"/>
        <v>378.21132402823287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380.43208155058352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156.16603965614024</v>
      </c>
      <c r="T65" s="62">
        <f t="shared" si="34"/>
        <v>378.21132402823287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382.37583686147428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156.16603965614024</v>
      </c>
      <c r="T66" s="62">
        <f t="shared" si="34"/>
        <v>378.21132402823287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384.31886288369424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156.16603965614024</v>
      </c>
      <c r="T67" s="62">
        <f t="shared" si="34"/>
        <v>378.21132402823287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6">(B68+E68+F68)*44/12+(C68+D68)*0.475*44/12</f>
        <v>386.26117232825266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156.16603965614024</v>
      </c>
      <c r="T68" s="62">
        <f t="shared" si="34"/>
        <v>378.21132402823287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6"/>
        <v>388.20277749261015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156.16603965614024</v>
      </c>
      <c r="T69" s="62">
        <f t="shared" ref="T69:T132" si="88">$T$3</f>
        <v>378.21132402823287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6"/>
        <v>390.14369028019127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156.16603965614024</v>
      </c>
      <c r="T70" s="62">
        <f t="shared" si="88"/>
        <v>378.21132402823287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6"/>
        <v>392.08392221869906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156.16603965614024</v>
      </c>
      <c r="T71" s="62">
        <f t="shared" si="88"/>
        <v>378.21132402823287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6"/>
        <v>394.02348447732243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156.16603965614024</v>
      </c>
      <c r="T72" s="62">
        <f t="shared" si="88"/>
        <v>378.21132402823287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6"/>
        <v>395.96238788291669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156.16603965614024</v>
      </c>
      <c r="T73" s="62">
        <f t="shared" si="88"/>
        <v>378.21132402823287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6"/>
        <v>397.90064293523346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156.16603965614024</v>
      </c>
      <c r="T74" s="62">
        <f t="shared" si="88"/>
        <v>378.21132402823287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6"/>
        <v>399.83825982126905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156.16603965614024</v>
      </c>
      <c r="T75" s="62">
        <f t="shared" si="88"/>
        <v>378.21132402823287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6"/>
        <v>401.77524842879154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156.16603965614024</v>
      </c>
      <c r="T76" s="62">
        <f t="shared" si="88"/>
        <v>378.21132402823287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6"/>
        <v>403.71161835910709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156.16603965614024</v>
      </c>
      <c r="T77" s="62">
        <f t="shared" si="88"/>
        <v>378.21132402823287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6"/>
        <v>405.64737893911513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156.16603965614024</v>
      </c>
      <c r="T78" s="62">
        <f t="shared" si="88"/>
        <v>378.21132402823287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6"/>
        <v>407.58253923270354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156.16603965614024</v>
      </c>
      <c r="T79" s="62">
        <f t="shared" si="88"/>
        <v>378.21132402823287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6"/>
        <v>409.51710805152618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156.16603965614024</v>
      </c>
      <c r="T80" s="62">
        <f t="shared" si="88"/>
        <v>378.21132402823287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6"/>
        <v>411.45109396520513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156.16603965614024</v>
      </c>
      <c r="T81" s="62">
        <f t="shared" si="88"/>
        <v>378.21132402823287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6"/>
        <v>413.38450531099431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156.16603965614024</v>
      </c>
      <c r="T82" s="62">
        <f t="shared" si="88"/>
        <v>378.21132402823287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6"/>
        <v>415.31735020294059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156.16603965614024</v>
      </c>
      <c r="T83" s="62">
        <f t="shared" si="88"/>
        <v>378.21132402823287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6"/>
        <v>417.24963654057308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156.16603965614024</v>
      </c>
      <c r="T84" s="62">
        <f t="shared" si="88"/>
        <v>378.21132402823287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6"/>
        <v>419.18137201715149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156.16603965614024</v>
      </c>
      <c r="T85" s="62">
        <f t="shared" si="88"/>
        <v>378.21132402823287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6"/>
        <v>421.1125641275006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156.16603965614024</v>
      </c>
      <c r="T86" s="62">
        <f t="shared" si="88"/>
        <v>378.21132402823287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6"/>
        <v>423.0432201754565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156.16603965614024</v>
      </c>
      <c r="T87" s="62">
        <f t="shared" si="88"/>
        <v>378.21132402823287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6"/>
        <v>424.97334728094779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156.16603965614024</v>
      </c>
      <c r="T88" s="62">
        <f t="shared" si="88"/>
        <v>378.21132402823287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6"/>
        <v>426.9029523867344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156.16603965614024</v>
      </c>
      <c r="T89" s="62">
        <f t="shared" si="88"/>
        <v>378.21132402823287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6"/>
        <v>428.83204226482388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156.16603965614024</v>
      </c>
      <c r="T90" s="62">
        <f t="shared" si="88"/>
        <v>378.21132402823287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6"/>
        <v>430.76062352258458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156.16603965614024</v>
      </c>
      <c r="T91" s="62">
        <f t="shared" si="88"/>
        <v>378.21132402823287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6"/>
        <v>432.68870260857216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156.16603965614024</v>
      </c>
      <c r="T92" s="62">
        <f t="shared" si="88"/>
        <v>378.21132402823287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6"/>
        <v>434.61628581808787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156.16603965614024</v>
      </c>
      <c r="T93" s="62">
        <f t="shared" si="88"/>
        <v>378.21132402823287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6"/>
        <v>436.54337929848225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156.16603965614024</v>
      </c>
      <c r="T94" s="62">
        <f t="shared" si="88"/>
        <v>378.21132402823287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6"/>
        <v>438.46998905421867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156.16603965614024</v>
      </c>
      <c r="T95" s="62">
        <f t="shared" si="88"/>
        <v>378.21132402823287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6"/>
        <v>440.39612095171111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156.16603965614024</v>
      </c>
      <c r="T96" s="62">
        <f t="shared" si="88"/>
        <v>378.21132402823287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6"/>
        <v>442.32178072394748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156.16603965614024</v>
      </c>
      <c r="T97" s="62">
        <f t="shared" si="88"/>
        <v>378.21132402823287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6"/>
        <v>444.24697397491065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156.16603965614024</v>
      </c>
      <c r="T98" s="62">
        <f t="shared" si="88"/>
        <v>378.21132402823287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6"/>
        <v>446.17170618380828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156.16603965614024</v>
      </c>
      <c r="T99" s="62">
        <f t="shared" si="88"/>
        <v>378.21132402823287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6"/>
        <v>448.09598270912102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156.16603965614024</v>
      </c>
      <c r="T100" s="62">
        <f t="shared" si="88"/>
        <v>378.21132402823287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6"/>
        <v>450.01980879247901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156.16603965614024</v>
      </c>
      <c r="T101" s="62">
        <f t="shared" si="88"/>
        <v>378.21132402823287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6"/>
        <v>451.94318956237618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156.16603965614024</v>
      </c>
      <c r="T102" s="62">
        <f t="shared" si="88"/>
        <v>378.21132402823287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6"/>
        <v>453.86613003772942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156.16603965614024</v>
      </c>
      <c r="T103" s="62">
        <f t="shared" si="88"/>
        <v>378.21132402823287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6"/>
        <v>455.78863513129187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156.16603965614024</v>
      </c>
      <c r="T104" s="62">
        <f t="shared" si="88"/>
        <v>378.21132402823287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6"/>
        <v>457.71070965292688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156.16603965614024</v>
      </c>
      <c r="T105" s="62">
        <f t="shared" si="88"/>
        <v>378.21132402823287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6"/>
        <v>459.63235831274994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156.16603965614024</v>
      </c>
      <c r="T106" s="62">
        <f t="shared" si="88"/>
        <v>378.21132402823287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6"/>
        <v>461.55358572414536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156.16603965614024</v>
      </c>
      <c r="T107" s="62">
        <f t="shared" si="88"/>
        <v>378.21132402823287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6"/>
        <v>463.47439640666329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156.16603965614024</v>
      </c>
      <c r="T108" s="62">
        <f t="shared" si="88"/>
        <v>378.21132402823287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6"/>
        <v>465.39479478880332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156.16603965614024</v>
      </c>
      <c r="T109" s="62">
        <f t="shared" si="88"/>
        <v>378.21132402823287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6"/>
        <v>467.3147852106901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156.16603965614024</v>
      </c>
      <c r="T110" s="62">
        <f t="shared" si="88"/>
        <v>378.21132402823287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6"/>
        <v>469.23437192664602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156.16603965614024</v>
      </c>
      <c r="T111" s="62">
        <f t="shared" si="88"/>
        <v>378.21132402823287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6"/>
        <v>471.15355910766601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156.16603965614024</v>
      </c>
      <c r="T112" s="62">
        <f t="shared" si="88"/>
        <v>378.21132402823287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6"/>
        <v>473.0723508437984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156.16603965614024</v>
      </c>
      <c r="T113" s="62">
        <f t="shared" si="88"/>
        <v>378.21132402823287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6"/>
        <v>474.99075114643767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156.16603965614024</v>
      </c>
      <c r="T114" s="62">
        <f t="shared" si="88"/>
        <v>378.21132402823287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6"/>
        <v>476.90876395053112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156.16603965614024</v>
      </c>
      <c r="T115" s="62">
        <f t="shared" si="88"/>
        <v>378.21132402823287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6"/>
        <v>478.82639311670562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156.16603965614024</v>
      </c>
      <c r="T116" s="62">
        <f t="shared" si="88"/>
        <v>378.21132402823287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6"/>
        <v>480.74364243331581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156.16603965614024</v>
      </c>
      <c r="T117" s="62">
        <f t="shared" si="88"/>
        <v>378.21132402823287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6"/>
        <v>482.66051561841903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156.16603965614024</v>
      </c>
      <c r="T118" s="62">
        <f t="shared" si="88"/>
        <v>378.21132402823287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6"/>
        <v>484.57701632167959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156.16603965614024</v>
      </c>
      <c r="T119" s="62">
        <f t="shared" si="88"/>
        <v>378.21132402823287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6"/>
        <v>486.49314812620531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156.16603965614024</v>
      </c>
      <c r="T120" s="62">
        <f t="shared" si="88"/>
        <v>378.21132402823287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6"/>
        <v>488.40891455031931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156.16603965614024</v>
      </c>
      <c r="T121" s="62">
        <f t="shared" si="88"/>
        <v>378.21132402823287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6"/>
        <v>490.32431904927057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156.16603965614024</v>
      </c>
      <c r="T122" s="62">
        <f t="shared" si="88"/>
        <v>378.21132402823287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6"/>
        <v>492.23936501688451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156.16603965614024</v>
      </c>
      <c r="T123" s="62">
        <f t="shared" si="88"/>
        <v>378.21132402823287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6"/>
        <v>494.15405578715797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156.16603965614024</v>
      </c>
      <c r="T124" s="62">
        <f t="shared" si="88"/>
        <v>378.21132402823287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6"/>
        <v>496.06839463579934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156.16603965614024</v>
      </c>
      <c r="T125" s="62">
        <f t="shared" si="88"/>
        <v>378.21132402823287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6"/>
        <v>497.98238478171629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156.16603965614024</v>
      </c>
      <c r="T126" s="62">
        <f t="shared" si="88"/>
        <v>378.21132402823287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6"/>
        <v>499.89602938845536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156.16603965614024</v>
      </c>
      <c r="T127" s="62">
        <f t="shared" si="88"/>
        <v>378.21132402823287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6"/>
        <v>501.80933156559138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156.16603965614024</v>
      </c>
      <c r="T128" s="62">
        <f t="shared" si="88"/>
        <v>378.21132402823287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6"/>
        <v>503.72229437007394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156.16603965614024</v>
      </c>
      <c r="T129" s="62">
        <f t="shared" si="88"/>
        <v>378.21132402823287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6"/>
        <v>505.63492080752712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156.16603965614024</v>
      </c>
      <c r="T130" s="62">
        <f t="shared" si="88"/>
        <v>378.21132402823287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6"/>
        <v>507.5472138335092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156.16603965614024</v>
      </c>
      <c r="T131" s="62">
        <f t="shared" si="88"/>
        <v>378.21132402823287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0">(B132+E132+F132)*44/12+(C132+D132)*0.475*44/12</f>
        <v>509.45917635473086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156.16603965614024</v>
      </c>
      <c r="T132" s="62">
        <f t="shared" si="88"/>
        <v>378.21132402823287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0"/>
        <v>511.37081123023484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156.16603965614024</v>
      </c>
      <c r="T133" s="62">
        <f t="shared" ref="T133:T196" si="142">$T$3</f>
        <v>378.21132402823287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0"/>
        <v>513.28212127253823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156.16603965614024</v>
      </c>
      <c r="T134" s="62">
        <f t="shared" si="142"/>
        <v>378.21132402823287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0"/>
        <v>515.19310924873832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156.16603965614024</v>
      </c>
      <c r="T135" s="62">
        <f t="shared" si="142"/>
        <v>378.21132402823287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0"/>
        <v>517.10377788158553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156.16603965614024</v>
      </c>
      <c r="T136" s="62">
        <f t="shared" si="142"/>
        <v>378.21132402823287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0"/>
        <v>519.01412985052093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156.16603965614024</v>
      </c>
      <c r="T137" s="62">
        <f t="shared" si="142"/>
        <v>378.21132402823287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0"/>
        <v>520.9241677926841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156.16603965614024</v>
      </c>
      <c r="T138" s="62">
        <f t="shared" si="142"/>
        <v>378.21132402823287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0"/>
        <v>522.83389430388831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156.16603965614024</v>
      </c>
      <c r="T139" s="62">
        <f t="shared" si="142"/>
        <v>378.21132402823287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0"/>
        <v>524.74331193956789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156.16603965614024</v>
      </c>
      <c r="T140" s="62">
        <f t="shared" si="142"/>
        <v>378.21132402823287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0"/>
        <v>526.65242321569622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156.16603965614024</v>
      </c>
      <c r="T141" s="62">
        <f t="shared" si="142"/>
        <v>378.21132402823287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0"/>
        <v>528.56123060967593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156.16603965614024</v>
      </c>
      <c r="T142" s="62">
        <f t="shared" si="142"/>
        <v>378.21132402823287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0"/>
        <v>530.4697365612044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156.16603965614024</v>
      </c>
      <c r="T143" s="62">
        <f t="shared" si="142"/>
        <v>378.21132402823287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0"/>
        <v>532.3779434731116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156.16603965614024</v>
      </c>
      <c r="T144" s="62">
        <f t="shared" si="142"/>
        <v>378.21132402823287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0"/>
        <v>534.28585371217559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156.16603965614024</v>
      </c>
      <c r="T145" s="62">
        <f t="shared" si="142"/>
        <v>378.21132402823287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0"/>
        <v>536.19346960991265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156.16603965614024</v>
      </c>
      <c r="T146" s="62">
        <f t="shared" si="142"/>
        <v>378.21132402823287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0"/>
        <v>538.10079346334646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156.16603965614024</v>
      </c>
      <c r="T147" s="62">
        <f t="shared" si="142"/>
        <v>378.21132402823287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0"/>
        <v>540.00782753575277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156.16603965614024</v>
      </c>
      <c r="T148" s="62">
        <f t="shared" si="142"/>
        <v>378.21132402823287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0"/>
        <v>541.91457405738606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156.16603965614024</v>
      </c>
      <c r="T149" s="62">
        <f t="shared" si="142"/>
        <v>378.21132402823287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0"/>
        <v>543.82103522618308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156.16603965614024</v>
      </c>
      <c r="T150" s="62">
        <f t="shared" si="142"/>
        <v>378.21132402823287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0"/>
        <v>545.72721320844835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156.16603965614024</v>
      </c>
      <c r="T151" s="62">
        <f t="shared" si="142"/>
        <v>378.21132402823287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0"/>
        <v>547.63311013951943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156.16603965614024</v>
      </c>
      <c r="T152" s="62">
        <f t="shared" si="142"/>
        <v>378.21132402823287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0"/>
        <v>549.53872812441477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156.16603965614024</v>
      </c>
      <c r="T153" s="62">
        <f t="shared" si="142"/>
        <v>378.21132402823287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0"/>
        <v>551.4440692384635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156.16603965614024</v>
      </c>
      <c r="T154" s="62">
        <f t="shared" si="142"/>
        <v>378.21132402823287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0"/>
        <v>553.34913552791727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156.16603965614024</v>
      </c>
      <c r="T155" s="62">
        <f t="shared" si="142"/>
        <v>378.21132402823287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0"/>
        <v>555.25392901054693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156.16603965614024</v>
      </c>
      <c r="T156" s="62">
        <f t="shared" si="142"/>
        <v>378.21132402823287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0"/>
        <v>557.1584516762224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156.16603965614024</v>
      </c>
      <c r="T157" s="62">
        <f t="shared" si="142"/>
        <v>378.21132402823287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0"/>
        <v>559.06270548747648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156.16603965614024</v>
      </c>
      <c r="T158" s="62">
        <f t="shared" si="142"/>
        <v>378.21132402823287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0"/>
        <v>560.96669238005484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156.16603965614024</v>
      </c>
      <c r="T159" s="62">
        <f t="shared" si="142"/>
        <v>378.21132402823287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0"/>
        <v>562.8704142634507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156.16603965614024</v>
      </c>
      <c r="T160" s="62">
        <f t="shared" si="142"/>
        <v>378.21132402823287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0"/>
        <v>564.77387302142597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156.16603965614024</v>
      </c>
      <c r="T161" s="62">
        <f t="shared" si="142"/>
        <v>378.21132402823287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0"/>
        <v>566.67707051251875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156.16603965614024</v>
      </c>
      <c r="T162" s="62">
        <f t="shared" si="142"/>
        <v>378.21132402823287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0"/>
        <v>568.58000857053662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156.16603965614024</v>
      </c>
      <c r="T163" s="62">
        <f t="shared" si="142"/>
        <v>378.21132402823287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0"/>
        <v>570.48268900503945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156.16603965614024</v>
      </c>
      <c r="T164" s="62">
        <f t="shared" si="142"/>
        <v>378.21132402823287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0"/>
        <v>572.38511360180746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156.16603965614024</v>
      </c>
      <c r="T165" s="62">
        <f t="shared" si="142"/>
        <v>378.21132402823287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0"/>
        <v>574.28728412329951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156.16603965614024</v>
      </c>
      <c r="T166" s="62">
        <f t="shared" si="142"/>
        <v>378.21132402823287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0"/>
        <v>576.18920230909794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156.16603965614024</v>
      </c>
      <c r="T167" s="62">
        <f t="shared" si="142"/>
        <v>378.21132402823287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0"/>
        <v>578.09086987634385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156.16603965614024</v>
      </c>
      <c r="T168" s="62">
        <f t="shared" si="142"/>
        <v>378.21132402823287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0"/>
        <v>579.99228852016029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156.16603965614024</v>
      </c>
      <c r="T169" s="62">
        <f t="shared" si="142"/>
        <v>378.21132402823287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0"/>
        <v>581.89345991406594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156.16603965614024</v>
      </c>
      <c r="T170" s="62">
        <f t="shared" si="142"/>
        <v>378.21132402823287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0"/>
        <v>583.79438571037758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156.16603965614024</v>
      </c>
      <c r="T171" s="62">
        <f t="shared" si="142"/>
        <v>378.21132402823287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0"/>
        <v>585.69506754060376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156.16603965614024</v>
      </c>
      <c r="T172" s="62">
        <f t="shared" si="142"/>
        <v>378.21132402823287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0"/>
        <v>587.5955070158285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156.16603965614024</v>
      </c>
      <c r="T173" s="62">
        <f t="shared" si="142"/>
        <v>378.21132402823287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0"/>
        <v>589.49570572708467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156.16603965614024</v>
      </c>
      <c r="T174" s="62">
        <f t="shared" si="142"/>
        <v>378.21132402823287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0"/>
        <v>591.39566524572035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156.16603965614024</v>
      </c>
      <c r="T175" s="62">
        <f t="shared" si="142"/>
        <v>378.21132402823287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0"/>
        <v>593.29538712375495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156.16603965614024</v>
      </c>
      <c r="T176" s="62">
        <f t="shared" si="142"/>
        <v>378.21132402823287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0"/>
        <v>595.19487289422705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156.16603965614024</v>
      </c>
      <c r="T177" s="62">
        <f t="shared" si="142"/>
        <v>378.21132402823287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0"/>
        <v>597.09412407153457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156.16603965614024</v>
      </c>
      <c r="T178" s="62">
        <f t="shared" si="142"/>
        <v>378.21132402823287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0"/>
        <v>598.99314215176662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156.16603965614024</v>
      </c>
      <c r="T179" s="62">
        <f t="shared" si="142"/>
        <v>378.21132402823287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0"/>
        <v>600.89192861302752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156.16603965614024</v>
      </c>
      <c r="T180" s="62">
        <f t="shared" si="142"/>
        <v>378.21132402823287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0"/>
        <v>602.79048491575327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156.16603965614024</v>
      </c>
      <c r="T181" s="62">
        <f t="shared" si="142"/>
        <v>378.21132402823287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0"/>
        <v>604.6888125030207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156.16603965614024</v>
      </c>
      <c r="T182" s="62">
        <f t="shared" si="142"/>
        <v>378.21132402823287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0"/>
        <v>606.58691280085009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156.16603965614024</v>
      </c>
      <c r="T183" s="62">
        <f t="shared" si="142"/>
        <v>378.21132402823287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0"/>
        <v>608.48478721849972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156.16603965614024</v>
      </c>
      <c r="T184" s="62">
        <f t="shared" si="142"/>
        <v>378.21132402823287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0"/>
        <v>610.38243714875489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156.16603965614024</v>
      </c>
      <c r="T185" s="62">
        <f t="shared" si="142"/>
        <v>378.21132402823287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0"/>
        <v>612.27986396820972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156.16603965614024</v>
      </c>
      <c r="T186" s="62">
        <f t="shared" si="142"/>
        <v>378.21132402823287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0"/>
        <v>614.17706903754288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156.16603965614024</v>
      </c>
      <c r="T187" s="62">
        <f t="shared" si="142"/>
        <v>378.21132402823287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0"/>
        <v>616.07405370178697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156.16603965614024</v>
      </c>
      <c r="T188" s="62">
        <f t="shared" si="142"/>
        <v>378.21132402823287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0"/>
        <v>617.97081929059186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156.16603965614024</v>
      </c>
      <c r="T189" s="62">
        <f t="shared" si="142"/>
        <v>378.21132402823287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0"/>
        <v>619.86736711848266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156.16603965614024</v>
      </c>
      <c r="T190" s="62">
        <f t="shared" si="142"/>
        <v>378.21132402823287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0"/>
        <v>621.7636984851116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156.16603965614024</v>
      </c>
      <c r="T191" s="62">
        <f t="shared" si="142"/>
        <v>378.21132402823287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0"/>
        <v>623.65981467550444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156.16603965614024</v>
      </c>
      <c r="T192" s="62">
        <f t="shared" si="142"/>
        <v>378.21132402823287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0"/>
        <v>625.55571696030165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156.16603965614024</v>
      </c>
      <c r="T193" s="62">
        <f t="shared" si="142"/>
        <v>378.21132402823287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0"/>
        <v>627.45140659599406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156.16603965614024</v>
      </c>
      <c r="T194" s="62">
        <f t="shared" si="142"/>
        <v>378.21132402823287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0"/>
        <v>629.34688482515401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156.16603965614024</v>
      </c>
      <c r="T195" s="62">
        <f t="shared" si="142"/>
        <v>378.21132402823287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2">(B196+E196+F196)*44/12+(C196+D196)*0.475*44/12</f>
        <v>631.24215287666095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156.16603965614024</v>
      </c>
      <c r="T196" s="62">
        <f t="shared" si="142"/>
        <v>378.21132402823287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2"/>
        <v>633.13721196592269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156.16603965614024</v>
      </c>
      <c r="T197" s="62">
        <f t="shared" ref="T197:T203" si="204">$T$3</f>
        <v>378.21132402823287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2"/>
        <v>635.0320632950918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156.16603965614024</v>
      </c>
      <c r="T198" s="62">
        <f t="shared" si="204"/>
        <v>378.21132402823287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2"/>
        <v>636.92670805327657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156.16603965614024</v>
      </c>
      <c r="T199" s="62">
        <f t="shared" si="204"/>
        <v>378.21132402823287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2"/>
        <v>638.82114741674945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156.16603965614024</v>
      </c>
      <c r="T200" s="62">
        <f t="shared" si="204"/>
        <v>378.21132402823287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2"/>
        <v>640.71538254914947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156.16603965614024</v>
      </c>
      <c r="T201" s="62">
        <f t="shared" si="204"/>
        <v>378.21132402823287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2"/>
        <v>642.60941460168146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156.16603965614024</v>
      </c>
      <c r="T202" s="62">
        <f t="shared" si="204"/>
        <v>378.21132402823287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2"/>
        <v>644.5032447133101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156.16603965614024</v>
      </c>
      <c r="T203" s="62">
        <f t="shared" si="204"/>
        <v>378.21132402823287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8.1999999999999993</v>
      </c>
      <c r="C6" s="156">
        <f ca="1">IF(OR('Données projet'!B9="",'Données projet'!C9="",'Données projet'!C9=0%),0,Calculateur!S3)</f>
        <v>156.16603965614024</v>
      </c>
      <c r="D6" s="156">
        <f>IF(OR('Données projet'!B9="",'Données projet'!C9="",'Données projet'!C9=0%),0,Calculateur!T3)</f>
        <v>378.21132402823287</v>
      </c>
      <c r="E6" s="156">
        <f ca="1">MIN(C6,D6)</f>
        <v>156.16603965614024</v>
      </c>
      <c r="F6" s="156">
        <f ca="1">E6*B6</f>
        <v>1280.5615251803499</v>
      </c>
      <c r="G6" s="156">
        <f ca="1">F6*(100%-'Données projet'!$C$24)*(100%-'Données projet'!$C$25)*(100%-'Données projet'!$C$26)*(100%-'Données projet'!$C$27)</f>
        <v>979.62956676296778</v>
      </c>
      <c r="H6" s="157">
        <f>IF(OR('Données projet'!B9="",'Données projet'!C9="",'Données projet'!C9=0%),0,AVERAGE(Calculateur!$AC$3:$AC$33)*B6)</f>
        <v>123.27123926314252</v>
      </c>
      <c r="I6" s="158">
        <f>H6*(100%-'Données projet'!$C$24)*(100%-'Données projet'!$C$25)*(100%-'Données projet'!$C$26)*(100%-'Données projet'!$C$27)</f>
        <v>94.30249803630403</v>
      </c>
      <c r="J6" s="159">
        <f>IF(OR('Données projet'!B9="",'Données projet'!C9="",'Données projet'!C9=0%),0,SUM(Calculateur!$V$3:$V$33)*VLOOKUP('Données projet'!$B$9,Paramètres!$A$1:$I$89,9,0)*B6)</f>
        <v>2138.3959999999997</v>
      </c>
      <c r="K6" s="160">
        <f>J6*(100%-'Données projet'!$C$24)*(100%-'Données projet'!$C$25)*(100%-'Données projet'!$C$26)*(100%-'Données projet'!$C$27)</f>
        <v>1635.8729399999997</v>
      </c>
      <c r="L6" s="161">
        <f ca="1">G6+I6+K6</f>
        <v>2709.8050047992715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1280.5615251803499</v>
      </c>
      <c r="G16" s="175">
        <f t="shared" ca="1" si="3"/>
        <v>979.62956676296778</v>
      </c>
      <c r="H16" s="176">
        <f t="shared" si="3"/>
        <v>123.27123926314252</v>
      </c>
      <c r="I16" s="176">
        <f t="shared" si="3"/>
        <v>94.30249803630403</v>
      </c>
      <c r="J16" s="177">
        <f t="shared" si="3"/>
        <v>2138.3959999999997</v>
      </c>
      <c r="K16" s="177">
        <f t="shared" si="3"/>
        <v>1635.8729399999997</v>
      </c>
      <c r="L16" s="178">
        <f t="shared" ca="1" si="3"/>
        <v>2709.8050047992715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D1" zoomScale="80" zoomScaleNormal="80" workbookViewId="0">
      <selection activeCell="L35" sqref="L3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2248.2289087810705</v>
      </c>
      <c r="U10" s="190">
        <f>'Données projet'!D9</f>
        <v>8.1999999999999993</v>
      </c>
      <c r="V10" s="189">
        <f>U10*T10</f>
        <v>18435.477052004775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50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50.000000000000028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20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1000.0000000000006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2838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550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550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>
        <v>9</v>
      </c>
      <c r="D23" s="194">
        <f>B23*C23</f>
        <v>306</v>
      </c>
      <c r="E23" s="206"/>
      <c r="F23" s="261"/>
      <c r="H23" s="203">
        <v>3</v>
      </c>
      <c r="I23" s="204">
        <v>550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-17233.95218604766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>
        <v>11</v>
      </c>
      <c r="D24" s="194">
        <f t="shared" ref="D24:D42" si="2">B24*C24</f>
        <v>473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907.81912971834811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>
        <v>13</v>
      </c>
      <c r="D25" s="194">
        <f t="shared" si="2"/>
        <v>728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-18141.771315766007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>
        <v>19</v>
      </c>
      <c r="D26" s="194">
        <f t="shared" si="2"/>
        <v>5871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30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2023-02-20T10:55:09Z</dcterms:modified>
</cp:coreProperties>
</file>