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Mont de Marsan\13 - Arue (40) DUMON Jean André\Doc fin\"/>
    </mc:Choice>
  </mc:AlternateContent>
  <xr:revisionPtr revIDLastSave="0" documentId="13_ncr:1_{BD186584-06FE-41D2-8700-80AB5A18112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DI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43" i="2" a="1"/>
  <c r="BC143" i="2" s="1"/>
  <c r="BC185" i="2" a="1"/>
  <c r="BC185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137" i="2" l="1" a="1"/>
  <c r="CS137" i="2" s="1"/>
  <c r="CS56" i="2" a="1"/>
  <c r="CS56" i="2" s="1"/>
  <c r="CS129" i="2" a="1"/>
  <c r="CS129" i="2" s="1"/>
  <c r="CS24" i="2" a="1"/>
  <c r="CS24" i="2" s="1"/>
  <c r="CS114" i="2" a="1"/>
  <c r="CS114" i="2" s="1"/>
  <c r="CS52" i="2" a="1"/>
  <c r="CS52" i="2" s="1"/>
  <c r="CS116" i="2" a="1"/>
  <c r="CS116" i="2" s="1"/>
  <c r="CS134" i="2" a="1"/>
  <c r="CS134" i="2" s="1"/>
  <c r="CS185" i="2" a="1"/>
  <c r="CS185" i="2" s="1"/>
  <c r="CS66" i="2" a="1"/>
  <c r="CS66" i="2" s="1"/>
  <c r="AH151" i="2" a="1"/>
  <c r="AH151" i="2" s="1"/>
  <c r="BX107" i="2" a="1"/>
  <c r="BX107" i="2" s="1"/>
  <c r="BC55" i="2" a="1"/>
  <c r="BC55" i="2" s="1"/>
  <c r="BC82" i="2" a="1"/>
  <c r="BC82" i="2" s="1"/>
  <c r="BC18" i="2" a="1"/>
  <c r="BC18" i="2" s="1"/>
  <c r="BC47" i="2" a="1"/>
  <c r="BC47" i="2" s="1"/>
  <c r="BC151" i="2" a="1"/>
  <c r="BC151" i="2" s="1"/>
  <c r="BC7" i="2" a="1"/>
  <c r="BC7" i="2" s="1"/>
  <c r="AH199" i="2" a="1"/>
  <c r="AH199" i="2" s="1"/>
  <c r="CS105" i="2" a="1"/>
  <c r="CS105" i="2" s="1"/>
  <c r="CS161" i="2" a="1"/>
  <c r="CS161" i="2" s="1"/>
  <c r="CS77" i="2" a="1"/>
  <c r="CS77" i="2" s="1"/>
  <c r="AH19" i="2" a="1"/>
  <c r="AH19" i="2" s="1"/>
  <c r="AH90" i="2" a="1"/>
  <c r="AH90" i="2" s="1"/>
  <c r="BC68" i="2" a="1"/>
  <c r="BC68" i="2" s="1"/>
  <c r="AH166" i="2" a="1"/>
  <c r="AH166" i="2" s="1"/>
  <c r="BC181" i="2" a="1"/>
  <c r="BC181" i="2" s="1"/>
  <c r="BC130" i="2" a="1"/>
  <c r="BC130" i="2" s="1"/>
  <c r="BC65" i="2" a="1"/>
  <c r="BC65" i="2" s="1"/>
  <c r="BC38" i="2" a="1"/>
  <c r="BC38" i="2" s="1"/>
  <c r="BC83" i="2" a="1"/>
  <c r="BC83" i="2" s="1"/>
  <c r="BC114" i="2" a="1"/>
  <c r="BC114" i="2" s="1"/>
  <c r="BC58" i="2" a="1"/>
  <c r="BC58" i="2" s="1"/>
  <c r="BC34" i="2" a="1"/>
  <c r="BC34" i="2" s="1"/>
  <c r="BC32" i="2" a="1"/>
  <c r="BC32" i="2" s="1"/>
  <c r="BC31" i="2" a="1"/>
  <c r="BC31" i="2" s="1"/>
  <c r="BC84" i="2" a="1"/>
  <c r="BC84" i="2" s="1"/>
  <c r="BC164" i="2" a="1"/>
  <c r="BC164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<sst xmlns="http://schemas.openxmlformats.org/spreadsheetml/2006/main" count="1167" uniqueCount="324">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</sst>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2" sqref="H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8" sqref="F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J23" sqref="J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1.7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318.132462524809</v>
      </c>
      <c r="G6" s="156">
        <f ca="1">F6*(100%-'Données projet'!$C$24)*(100%-'Données projet'!$C$25)*(100%-'Données projet'!$C$26)*(100%-'Données projet'!$C$27)</f>
        <v>194.69706706518312</v>
      </c>
      <c r="H6" s="157">
        <f>IF(OR('Données projet'!B9="",'Données projet'!C9="",'Données projet'!C9=0%),0,AVERAGE(Calculateur!$AC$3:$AC$33)*B6)</f>
        <v>25.556232530163694</v>
      </c>
      <c r="I6" s="158">
        <f>H6*(100%-'Données projet'!$C$24)*(100%-'Données projet'!$C$25)*(100%-'Données projet'!$C$26)*(100%-'Données projet'!$C$27)</f>
        <v>15.64041430846018</v>
      </c>
      <c r="J6" s="159">
        <f>IF(OR('Données projet'!B9="",'Données projet'!C9="",'Données projet'!C9=0%),0,SUM(Calculateur!$V$3:$V$33)*VLOOKUP('Données projet'!$B$9,Paramètres!$A$1:$I$89,9,0)*B6)</f>
        <v>443.32599999999996</v>
      </c>
      <c r="K6" s="160">
        <f>J6*(100%-'Données projet'!$C$24)*(100%-'Données projet'!$C$25)*(100%-'Données projet'!$C$26)*(100%-'Données projet'!$C$27)</f>
        <v>271.31551200000001</v>
      </c>
      <c r="L6" s="161">
        <f ca="1">G6+I6+K6</f>
        <v>481.65299337364331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318.132462524809</v>
      </c>
      <c r="G16" s="175">
        <f t="shared" ca="1" si="3"/>
        <v>194.69706706518312</v>
      </c>
      <c r="H16" s="176">
        <f t="shared" si="3"/>
        <v>25.556232530163694</v>
      </c>
      <c r="I16" s="176">
        <f t="shared" si="3"/>
        <v>15.64041430846018</v>
      </c>
      <c r="J16" s="177">
        <f t="shared" si="3"/>
        <v>443.32599999999996</v>
      </c>
      <c r="K16" s="177">
        <f t="shared" si="3"/>
        <v>271.31551200000001</v>
      </c>
      <c r="L16" s="178">
        <f t="shared" ca="1" si="3"/>
        <v>481.65299337364331</v>
      </c>
      <c r="M16" s="25">
        <f ca="1">L16/SUM(B6:B10)</f>
        <v>283.32529021979019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Q31" sqref="Q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2023-03-14T15:47:59Z</dcterms:modified>
</cp:coreProperties>
</file>