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Meilhan (40) - GONTHIER Chantal\docs finaux\"/>
    </mc:Choice>
  </mc:AlternateContent>
  <xr:revisionPtr revIDLastSave="0" documentId="13_ncr:1_{742C7846-708B-4344-8B72-F366D8F73AF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<sst xmlns="http://schemas.openxmlformats.org/spreadsheetml/2006/main" count="1170" uniqueCount="324">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</sst>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" zoomScale="85" zoomScaleNormal="85" workbookViewId="0">
      <selection activeCell="E52" sqref="E5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3.42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0.15</v>
      </c>
      <c r="F37" s="54"/>
      <c r="G37" s="54">
        <v>0.85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0.75</v>
      </c>
      <c r="F39" s="54"/>
      <c r="G39" s="54">
        <v>0.25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6.7500000000000004E-2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0.85</v>
      </c>
      <c r="Z20" s="23">
        <f>EXP(-LN(2)/35)*Z19+(1-EXP(-LN(2)/35))/(LN(2)/35)*V20*W20*VLOOKUP('Données projet'!$B$9,Paramètres!$A$1:$I$89,3,0)*0.475*44/12</f>
        <v>2.3025112924841324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28.816584339346281</v>
      </c>
      <c r="AC20" s="24">
        <f t="shared" si="3"/>
        <v>31.119095631830415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2.2573604504317348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20.376402196985826</v>
      </c>
      <c r="AC21" s="24">
        <f t="shared" si="3"/>
        <v>22.633762647417562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2.2130949888526903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14.408292169673143</v>
      </c>
      <c r="AC22" s="24">
        <f t="shared" si="3"/>
        <v>16.621387158525835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2.1696975459759451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10.188201098492913</v>
      </c>
      <c r="AC23" s="24">
        <f t="shared" si="3"/>
        <v>12.357898644468857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2.1271511004841863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7.2041460848365713</v>
      </c>
      <c r="AC24" s="24">
        <f t="shared" si="3"/>
        <v>9.3312971853207571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10.081757251914432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27.843817656986229</v>
      </c>
      <c r="AC25" s="24">
        <f t="shared" si="3"/>
        <v>37.925574908900657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9.8840601414691243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19.68855227937669</v>
      </c>
      <c r="AC26" s="24">
        <f t="shared" si="3"/>
        <v>29.572612420845815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9.6902397507763176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13.921908828493116</v>
      </c>
      <c r="AC27" s="24">
        <f t="shared" si="3"/>
        <v>23.612148579269434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9.5002200597262316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9.8442761396883469</v>
      </c>
      <c r="AC28" s="24">
        <f t="shared" si="3"/>
        <v>19.344496199414579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9.3139265389170713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6.9609544142465589</v>
      </c>
      <c r="AC29" s="24">
        <f t="shared" si="3"/>
        <v>16.274880953163631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9.1312861204231499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4.9221380698441743</v>
      </c>
      <c r="AC30" s="24">
        <f t="shared" si="3"/>
        <v>14.053424190267325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8.9522271691362398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3.4804772071232803</v>
      </c>
      <c r="AC31" s="24">
        <f t="shared" si="3"/>
        <v>12.432704376259521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8.7766794546688889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2.4610690349220876</v>
      </c>
      <c r="AC32" s="24">
        <f t="shared" si="3"/>
        <v>11.237748489590977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0.33750000000000002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0.25</v>
      </c>
      <c r="Z33" s="23">
        <f>EXP(-LN(2)/35)*Z32+(1-EXP(-LN(2)/35))/(LN(2)/35)*V33*W33*VLOOKUP('Données projet'!$B$9,Paramètres!$A$1:$I$89,3,0)*0.475*44/12</f>
        <v>91.334340330506052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54.044275703945502</v>
      </c>
      <c r="AC33" s="24">
        <f t="shared" si="3"/>
        <v>145.37861603445157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89.543329625071678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38.215073834575243</v>
      </c>
      <c r="AC34" s="24">
        <f t="shared" si="3"/>
        <v>127.75840345964693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87.787439547162208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27.022137851972754</v>
      </c>
      <c r="AC35" s="24">
        <f t="shared" si="3"/>
        <v>114.80957739913497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86.065981402693353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19.107536917287621</v>
      </c>
      <c r="AC36" s="24">
        <f t="shared" si="3"/>
        <v>105.17351831998097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84.378280002451731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13.511068925986377</v>
      </c>
      <c r="AC37" s="24">
        <f t="shared" si="3"/>
        <v>97.88934892843811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82.723673397272648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9.5537684586438107</v>
      </c>
      <c r="AC38" s="24">
        <f t="shared" si="3"/>
        <v>92.277441855916464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81.101512618410737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6.7555344629931886</v>
      </c>
      <c r="AC39" s="24">
        <f t="shared" si="3"/>
        <v>87.85704708140392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79.511161423001937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4.7768842293219054</v>
      </c>
      <c r="AC40" s="24">
        <f t="shared" si="3"/>
        <v>84.288045652323845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77.951996044516648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3.3777672314965943</v>
      </c>
      <c r="AC41" s="24">
        <f t="shared" si="3"/>
        <v>81.329763276013239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76.42340494810648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2.3884421146609527</v>
      </c>
      <c r="AC42" s="24">
        <f t="shared" si="3"/>
        <v>78.811847062767427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74.924788590748406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1.6888836157482972</v>
      </c>
      <c r="AC43" s="24">
        <f t="shared" si="3"/>
        <v>76.613672206496702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73.455559186092415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1.1942210573304763</v>
      </c>
      <c r="AC44" s="24">
        <f t="shared" si="3"/>
        <v>74.649780243422896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72.015140473920269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0.84444180787414858</v>
      </c>
      <c r="AC45" s="24">
        <f t="shared" si="3"/>
        <v>72.859582281794417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70.602967494125153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0.59711052866523817</v>
      </c>
      <c r="AC46" s="24">
        <f t="shared" si="3"/>
        <v>71.200078022790393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69.218486365123354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0.42222090393707429</v>
      </c>
      <c r="AC47" s="24">
        <f t="shared" si="3"/>
        <v>69.640707269060428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67.861154066611178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0.29855526433261909</v>
      </c>
      <c r="AC48" s="24">
        <f t="shared" si="3"/>
        <v>68.159709330943798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66.530438226581865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0.21111045196853714</v>
      </c>
      <c r="AC49" s="24">
        <f t="shared" si="3"/>
        <v>66.741548678550402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65.225816912519008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0.14927763216630954</v>
      </c>
      <c r="AC50" s="24">
        <f t="shared" si="3"/>
        <v>65.375094544685311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63.946778426684503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0.10555522598426857</v>
      </c>
      <c r="AC51" s="24">
        <f t="shared" si="3"/>
        <v>64.052333652668779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62.692821105420769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7.4638816083154771E-2</v>
      </c>
      <c r="AC52" s="24">
        <f t="shared" si="3"/>
        <v>62.767459921503921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61.463453122388572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5.2777612992134286E-2</v>
      </c>
      <c r="AC53" s="24">
        <f t="shared" si="3"/>
        <v>61.516230735380709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60.258192295663207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3.7319408041577386E-2</v>
      </c>
      <c r="AC54" s="24">
        <f t="shared" si="3"/>
        <v>60.295511703704783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59.07656589861341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2.6388806496067143E-2</v>
      </c>
      <c r="AC55" s="24">
        <f t="shared" si="3"/>
        <v>59.102954705109475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57.91811047448882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1.8659704020788693E-2</v>
      </c>
      <c r="AC56" s="24">
        <f t="shared" si="3"/>
        <v>57.936770178509612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56.782371654643278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1.3194403248033571E-2</v>
      </c>
      <c r="AC57" s="24">
        <f t="shared" si="3"/>
        <v>56.795566057891314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55.668903980322625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9.3298520103943464E-3</v>
      </c>
      <c r="AC58" s="24">
        <f t="shared" si="3"/>
        <v>55.678233832333021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54.57727072794718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6.5972016240167857E-3</v>
      </c>
      <c r="AC59" s="24">
        <f t="shared" si="3"/>
        <v>54.583867929571198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53.507043737820283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4.6649260051971732E-3</v>
      </c>
      <c r="AC60" s="24">
        <f t="shared" si="3"/>
        <v>53.51170866382548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52.457803246195759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3.2986008120083929E-3</v>
      </c>
      <c r="AC61" s="24">
        <f t="shared" si="3"/>
        <v>52.461101847007768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51.429137720638487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2.3324630025985866E-3</v>
      </c>
      <c r="AC62" s="24">
        <f t="shared" si="3"/>
        <v>51.431470183641082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50.420643698613375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1.6493004060041964E-3</v>
      </c>
      <c r="AC63" s="24">
        <f t="shared" si="3"/>
        <v>50.422292999019376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49.431925629239565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1.1662315012992933E-3</v>
      </c>
      <c r="AC64" s="24">
        <f t="shared" si="3"/>
        <v>49.433091860740866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48.462595718147696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8.2465020300209822E-4</v>
      </c>
      <c r="AC65" s="24">
        <f t="shared" si="3"/>
        <v>48.463420368350697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47.512273775379477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5.8311575064964665E-4</v>
      </c>
      <c r="AC66" s="24">
        <f t="shared" si="3"/>
        <v>47.512856891130127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46.580587066269786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4.1232510150104911E-4</v>
      </c>
      <c r="AC67" s="24">
        <f t="shared" si="3"/>
        <v>46.580999391371286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45.667170165252955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2.9155787532482333E-4</v>
      </c>
      <c r="AC68" s="24">
        <f t="shared" ref="AC68:AC131" si="57">SUM(Z68:AB68)</f>
        <v>45.667461723128277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44.771664812535768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2.0616255075052455E-4</v>
      </c>
      <c r="AC69" s="24">
        <f t="shared" si="57"/>
        <v>44.771870975086522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43.893719773581033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1.4577893766241166E-4</v>
      </c>
      <c r="AC70" s="24">
        <f t="shared" si="57"/>
        <v>43.893865552518697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43.032990701346606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1.0308127537526228E-4</v>
      </c>
      <c r="AC71" s="24">
        <f t="shared" si="57"/>
        <v>43.033093782621982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42.189140001225795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7.2889468831205831E-5</v>
      </c>
      <c r="AC72" s="24">
        <f t="shared" si="57"/>
        <v>42.189212890694627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41.361836698636253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5.1540637687631139E-5</v>
      </c>
      <c r="AC73" s="24">
        <f t="shared" si="57"/>
        <v>41.361888239273938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40.550756309205305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3.6444734415602916E-5</v>
      </c>
      <c r="AC74" s="24">
        <f t="shared" si="57"/>
        <v>40.550792753939717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39.755580711500905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2.5770318843815569E-5</v>
      </c>
      <c r="AC75" s="24">
        <f t="shared" si="57"/>
        <v>39.755606481819747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38.975998022258267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1.8222367207801458E-5</v>
      </c>
      <c r="AC76" s="24">
        <f t="shared" si="57"/>
        <v>38.976016244625477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38.211702474053183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1.2885159421907785E-5</v>
      </c>
      <c r="AC77" s="24">
        <f t="shared" si="57"/>
        <v>38.211715359212604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37.462394295374153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9.1111836039007289E-6</v>
      </c>
      <c r="AC78" s="24">
        <f t="shared" si="57"/>
        <v>37.462403406557755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36.727779593046158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6.4425797109538923E-6</v>
      </c>
      <c r="AC79" s="24">
        <f t="shared" si="57"/>
        <v>36.727786035625869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36.007570236960085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4.5555918019503645E-6</v>
      </c>
      <c r="AC80" s="24">
        <f t="shared" si="57"/>
        <v>36.007574792551885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35.301483747062534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3.2212898554769462E-6</v>
      </c>
      <c r="AC81" s="24">
        <f t="shared" si="57"/>
        <v>35.301486968352393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34.609243182561634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2.2777959009751822E-6</v>
      </c>
      <c r="AC82" s="24">
        <f t="shared" si="57"/>
        <v>34.609245460357535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33.930577033305546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1.6106449277384731E-6</v>
      </c>
      <c r="AC83" s="24">
        <f t="shared" si="57"/>
        <v>33.930578643950476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33.265219113290897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1.1388979504875911E-6</v>
      </c>
      <c r="AC84" s="24">
        <f t="shared" si="57"/>
        <v>33.265220252188847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32.612908456259468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8.0532246386923654E-7</v>
      </c>
      <c r="AC85" s="24">
        <f t="shared" si="57"/>
        <v>32.612909261581933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31.973389213342216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5.6944897524379556E-7</v>
      </c>
      <c r="AC86" s="24">
        <f t="shared" si="57"/>
        <v>31.973389782791191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31.346410552710349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4.0266123193461827E-7</v>
      </c>
      <c r="AC87" s="24">
        <f t="shared" si="57"/>
        <v>31.346410955371582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30.73172656119425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2.8472448762189778E-7</v>
      </c>
      <c r="AC88" s="24">
        <f t="shared" si="57"/>
        <v>30.73172684591874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30.129096147831568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2.0133061596730914E-7</v>
      </c>
      <c r="AC89" s="24">
        <f t="shared" si="57"/>
        <v>30.129096349162182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29.538282949306669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1.4236224381094889E-7</v>
      </c>
      <c r="AC90" s="24">
        <f t="shared" si="57"/>
        <v>29.538283091668912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28.959055237244375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1.0066530798365457E-7</v>
      </c>
      <c r="AC91" s="24">
        <f t="shared" si="57"/>
        <v>28.959055337909682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28.391185827321603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7.1181121905474445E-8</v>
      </c>
      <c r="AC92" s="24">
        <f t="shared" si="57"/>
        <v>28.391185898502727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27.834451990161277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5.0332653991827284E-8</v>
      </c>
      <c r="AC93" s="24">
        <f t="shared" si="57"/>
        <v>27.834452040493932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27.288635363973555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3.5590560952737222E-8</v>
      </c>
      <c r="AC94" s="24">
        <f t="shared" si="57"/>
        <v>27.288635399564114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26.753521868910106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2.5166326995913642E-8</v>
      </c>
      <c r="AC95" s="24">
        <f t="shared" si="57"/>
        <v>26.753521894076432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26.228901623097848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1.7795280476368611E-8</v>
      </c>
      <c r="AC96" s="24">
        <f t="shared" si="57"/>
        <v>26.228901640893127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25.714568860319211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1.2583163497956821E-8</v>
      </c>
      <c r="AC97" s="24">
        <f t="shared" si="57"/>
        <v>25.714568872902376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25.210321849306656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8.8976402381843056E-9</v>
      </c>
      <c r="AC98" s="24">
        <f t="shared" si="57"/>
        <v>25.210321858204296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24.715962814619751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6.2915817489784105E-9</v>
      </c>
      <c r="AC99" s="24">
        <f t="shared" si="57"/>
        <v>24.715962820911333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24.231297859073816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4.4488201190921528E-9</v>
      </c>
      <c r="AC100" s="24">
        <f t="shared" si="57"/>
        <v>24.231297863522638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23.756136887689706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3.1457908744892052E-9</v>
      </c>
      <c r="AC101" s="24">
        <f t="shared" si="57"/>
        <v>23.756136890835496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23.290293533134861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2.2244100595460764E-9</v>
      </c>
      <c r="AC102" s="24">
        <f t="shared" si="57"/>
        <v>23.290293535359272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22.833585082626449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1.5728954372446026E-9</v>
      </c>
      <c r="AC103" s="24">
        <f t="shared" si="57"/>
        <v>22.833585084199346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22.385832406267856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1.1122050297730382E-9</v>
      </c>
      <c r="AC104" s="24">
        <f t="shared" si="57"/>
        <v>22.385832407380061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21.946859886790488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7.8644771862230131E-10</v>
      </c>
      <c r="AC105" s="24">
        <f t="shared" si="57"/>
        <v>21.946859887576935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21.516495350673274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5.561025148865191E-10</v>
      </c>
      <c r="AC106" s="24">
        <f t="shared" si="57"/>
        <v>21.516495351229377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21.094570000612872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3.9322385931115065E-10</v>
      </c>
      <c r="AC107" s="24">
        <f t="shared" si="57"/>
        <v>21.094570001006097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20.680918349318102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2.7805125744325955E-10</v>
      </c>
      <c r="AC108" s="24">
        <f t="shared" si="57"/>
        <v>20.680918349596151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20.275378154602627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1.9661192965557533E-10</v>
      </c>
      <c r="AC109" s="24">
        <f t="shared" si="57"/>
        <v>20.275378154799238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19.877790355750427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1.3902562872162978E-10</v>
      </c>
      <c r="AC110" s="24">
        <f t="shared" si="57"/>
        <v>19.877790355889452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19.487999011129109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9.8305964827787664E-11</v>
      </c>
      <c r="AC111" s="24">
        <f t="shared" si="57"/>
        <v>19.487999011227416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19.10585123702657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6.9512814360814888E-11</v>
      </c>
      <c r="AC112" s="24">
        <f t="shared" si="57"/>
        <v>19.105851237096083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18.731197147687055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4.9152982413893832E-11</v>
      </c>
      <c r="AC113" s="24">
        <f t="shared" si="57"/>
        <v>18.731197147736207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18.363889796523058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3.4756407180407444E-11</v>
      </c>
      <c r="AC114" s="24">
        <f t="shared" si="57"/>
        <v>18.363889796557814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18.003785118480021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2.4576491206946916E-11</v>
      </c>
      <c r="AC115" s="24">
        <f t="shared" si="57"/>
        <v>18.003785118504599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17.650741873531246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1.7378203590203722E-11</v>
      </c>
      <c r="AC116" s="24">
        <f t="shared" si="57"/>
        <v>17.650741873548625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17.304621591280796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1.2288245603473458E-11</v>
      </c>
      <c r="AC117" s="24">
        <f t="shared" si="57"/>
        <v>17.304621591293085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16.965288516652752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8.6891017951018609E-12</v>
      </c>
      <c r="AC118" s="24">
        <f t="shared" si="57"/>
        <v>16.965288516661442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16.632609556645427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6.144122801736729E-12</v>
      </c>
      <c r="AC119" s="24">
        <f t="shared" si="57"/>
        <v>16.63260955665157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16.306454228129716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4.3445508975509305E-12</v>
      </c>
      <c r="AC120" s="24">
        <f t="shared" si="57"/>
        <v>16.306454228134061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15.98669460667109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3.0720614008683645E-12</v>
      </c>
      <c r="AC121" s="24">
        <f t="shared" si="57"/>
        <v>15.986694606674162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15.673205276355157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2.1722754487754652E-12</v>
      </c>
      <c r="AC122" s="24">
        <f t="shared" si="57"/>
        <v>15.673205276357329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15.365863280597107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1.5360307004341822E-12</v>
      </c>
      <c r="AC123" s="24">
        <f t="shared" si="57"/>
        <v>15.365863280598644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15.064548073915766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1.0861377243877326E-12</v>
      </c>
      <c r="AC124" s="24">
        <f t="shared" si="57"/>
        <v>15.064548073916852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14.769141474653317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7.6801535021709112E-13</v>
      </c>
      <c r="AC125" s="24">
        <f t="shared" si="57"/>
        <v>14.769141474654084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14.479527618622171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5.4306886219386631E-13</v>
      </c>
      <c r="AC126" s="24">
        <f t="shared" si="57"/>
        <v>14.479527618622715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14.195592913660786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3.8400767510854556E-13</v>
      </c>
      <c r="AC127" s="24">
        <f t="shared" si="57"/>
        <v>14.195592913661169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13.917225995080624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2.7153443109693315E-13</v>
      </c>
      <c r="AC128" s="24">
        <f t="shared" si="57"/>
        <v>13.917225995080896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13.644317681986763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1.9200383755427278E-13</v>
      </c>
      <c r="AC129" s="24">
        <f t="shared" si="57"/>
        <v>13.644317681986955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13.376760934455039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1.3576721554846658E-13</v>
      </c>
      <c r="AC130" s="24">
        <f t="shared" si="57"/>
        <v>13.376760934455174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13.11445081154891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9.600191877713639E-14</v>
      </c>
      <c r="AC131" s="24">
        <f t="shared" si="57"/>
        <v>13.114450811549005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12.857284430159593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6.7883607774233289E-14</v>
      </c>
      <c r="AC132" s="24">
        <f t="shared" ref="AC132:AC153" si="111">SUM(Z132:AB132)</f>
        <v>12.857284430159661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12.605160924653315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4.8000959388568195E-14</v>
      </c>
      <c r="AC133" s="24">
        <f t="shared" si="111"/>
        <v>12.605160924653363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12.357981407309863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3.3941803887116644E-14</v>
      </c>
      <c r="AC134" s="24">
        <f t="shared" si="111"/>
        <v>12.357981407309897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12.115648929536896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2.4000479694284098E-14</v>
      </c>
      <c r="AC135" s="24">
        <f t="shared" si="111"/>
        <v>12.115648929536921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11.878068443844841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1.6970901943558322E-14</v>
      </c>
      <c r="AC136" s="24">
        <f t="shared" si="111"/>
        <v>11.878068443844858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11.64514676656742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1.2000239847142049E-14</v>
      </c>
      <c r="AC137" s="24">
        <f t="shared" si="111"/>
        <v>11.645146766567432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11.416792541313214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8.4854509717791611E-15</v>
      </c>
      <c r="AC138" s="24">
        <f t="shared" si="111"/>
        <v>11.416792541313223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11.192916203133917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6.0001199235710244E-15</v>
      </c>
      <c r="AC139" s="24">
        <f t="shared" si="111"/>
        <v>11.192916203133922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10.973429943395233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4.2427254858895805E-15</v>
      </c>
      <c r="AC140" s="24">
        <f t="shared" si="111"/>
        <v>10.973429943395237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10.758247675336627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3.0000599617855122E-15</v>
      </c>
      <c r="AC141" s="24">
        <f t="shared" si="111"/>
        <v>10.75824767533663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10.547285000306426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2.1213627429447903E-15</v>
      </c>
      <c r="AC142" s="24">
        <f t="shared" si="111"/>
        <v>10.547285000306427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10.34045917465904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1.5000299808927561E-15</v>
      </c>
      <c r="AC143" s="24">
        <f t="shared" si="111"/>
        <v>10.340459174659042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10.137689077301303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1.0606813714723951E-15</v>
      </c>
      <c r="AC144" s="24">
        <f t="shared" si="111"/>
        <v>10.137689077301305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9.938895177875203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7.5001499044637805E-16</v>
      </c>
      <c r="AC145" s="24">
        <f t="shared" si="111"/>
        <v>9.938895177875203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9.7439995055645436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5.3034068573619757E-16</v>
      </c>
      <c r="AC146" s="24">
        <f t="shared" si="111"/>
        <v>9.7439995055645436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9.5529256185132745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3.7500749522318902E-16</v>
      </c>
      <c r="AC147" s="24">
        <f t="shared" si="111"/>
        <v>9.5529256185132745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9.365598573843517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2.6517034286809878E-16</v>
      </c>
      <c r="AC148" s="24">
        <f t="shared" si="111"/>
        <v>9.365598573843517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9.1819448982615182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1.8750374761159451E-16</v>
      </c>
      <c r="AC149" s="24">
        <f t="shared" si="111"/>
        <v>9.1819448982615182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9.0018925592400016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1.3258517143404939E-16</v>
      </c>
      <c r="AC150" s="24">
        <f t="shared" si="111"/>
        <v>9.0018925592400016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8.8253709367656139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9.3751873805797256E-17</v>
      </c>
      <c r="AC151" s="24">
        <f t="shared" si="111"/>
        <v>8.8253709367656139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8.6523107956403909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6.6292585717024696E-17</v>
      </c>
      <c r="AC152" s="24">
        <f t="shared" si="111"/>
        <v>8.6523107956403909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8.4826442583263688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4.6875936902898628E-17</v>
      </c>
      <c r="AC153" s="24">
        <f t="shared" si="111"/>
        <v>8.4826442583263688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8.3163047783227064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3.3146292858512348E-17</v>
      </c>
      <c r="AC154" s="24">
        <f t="shared" ref="AC154:AC203" si="163">SUM(Z154:AB154)</f>
        <v>8.3163047783227064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8.1532271140648511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2.3437968451449314E-17</v>
      </c>
      <c r="AC155" s="24">
        <f t="shared" si="163"/>
        <v>8.1532271140648511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7.993347303335538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1.6573146429256174E-17</v>
      </c>
      <c r="AC156" s="24">
        <f t="shared" si="163"/>
        <v>7.993347303335538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7.8366026381775713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1.1718984225724657E-17</v>
      </c>
      <c r="AC157" s="24">
        <f t="shared" si="163"/>
        <v>7.8366026381775713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7.6829316402985466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8.286573214628087E-18</v>
      </c>
      <c r="AC158" s="24">
        <f t="shared" si="163"/>
        <v>7.6829316402985466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7.532274036957876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5.8594921128623285E-18</v>
      </c>
      <c r="AC159" s="24">
        <f t="shared" si="163"/>
        <v>7.532274036957876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7.3845707373266514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4.1432866073140435E-18</v>
      </c>
      <c r="AC160" s="24">
        <f t="shared" si="163"/>
        <v>7.3845707373266514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7.2397638093110785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2.9297460564311643E-18</v>
      </c>
      <c r="AC161" s="24">
        <f t="shared" si="163"/>
        <v>7.2397638093110785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7.0977964568303857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2.0716433036570217E-18</v>
      </c>
      <c r="AC162" s="24">
        <f t="shared" si="163"/>
        <v>7.0977964568303857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6.958612997540305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1.4648730282155821E-18</v>
      </c>
      <c r="AC163" s="24">
        <f t="shared" si="163"/>
        <v>6.958612997540305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6.8221588409933753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1.0358216518285109E-18</v>
      </c>
      <c r="AC164" s="24">
        <f t="shared" si="163"/>
        <v>6.8221588409933753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6.6883804672275131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7.3243651410779106E-19</v>
      </c>
      <c r="AC165" s="24">
        <f t="shared" si="163"/>
        <v>6.6883804672275131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6.5572254057744486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5.1791082591425544E-19</v>
      </c>
      <c r="AC166" s="24">
        <f t="shared" si="163"/>
        <v>6.5572254057744486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6.4286422150797904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3.6621825705389553E-19</v>
      </c>
      <c r="AC167" s="24">
        <f t="shared" si="163"/>
        <v>6.4286422150797904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6.3025804623266524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2.5895541295712772E-19</v>
      </c>
      <c r="AC168" s="24">
        <f t="shared" si="163"/>
        <v>6.3025804623266524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6.1789907036549261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1.8310912852694777E-19</v>
      </c>
      <c r="AC169" s="24">
        <f t="shared" si="163"/>
        <v>6.1789907036549261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6.0578244647684425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1.2947770647856386E-19</v>
      </c>
      <c r="AC170" s="24">
        <f t="shared" si="163"/>
        <v>6.0578244647684425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5.939034221922415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9.1554564263473883E-20</v>
      </c>
      <c r="AC171" s="24">
        <f t="shared" si="163"/>
        <v>5.939034221922415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5.8225733832837046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6.473885323928193E-20</v>
      </c>
      <c r="AC172" s="24">
        <f t="shared" si="163"/>
        <v>5.8225733832837046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5.7083962706566016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4.5777282131736942E-20</v>
      </c>
      <c r="AC173" s="24">
        <f t="shared" si="163"/>
        <v>5.7083962706566016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5.5964581015669541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3.2369426619640965E-20</v>
      </c>
      <c r="AC174" s="24">
        <f t="shared" si="163"/>
        <v>5.5964581015669541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5.4867149716976131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2.2888641065868471E-20</v>
      </c>
      <c r="AC175" s="24">
        <f t="shared" si="163"/>
        <v>5.4867149716976131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5.3791238376683097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1.6184713309820482E-20</v>
      </c>
      <c r="AC176" s="24">
        <f t="shared" si="163"/>
        <v>5.3791238376683097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5.2736425001532092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1.1444320532934235E-20</v>
      </c>
      <c r="AC177" s="24">
        <f t="shared" si="163"/>
        <v>5.2736425001532092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5.1702295873295165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8.0923566549102412E-21</v>
      </c>
      <c r="AC178" s="24">
        <f t="shared" si="163"/>
        <v>5.1702295873295165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5.068844538650648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5.7221602664671177E-21</v>
      </c>
      <c r="AC179" s="24">
        <f t="shared" si="163"/>
        <v>5.068844538650648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4.969447588937598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4.0461783274551206E-21</v>
      </c>
      <c r="AC180" s="24">
        <f t="shared" si="163"/>
        <v>4.969447588937598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4.8719997527822683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2.8610801332335588E-21</v>
      </c>
      <c r="AC181" s="24">
        <f t="shared" si="163"/>
        <v>4.8719997527822683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4.7764628092566337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2.0230891637275603E-21</v>
      </c>
      <c r="AC182" s="24">
        <f t="shared" si="163"/>
        <v>4.7764628092566337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4.682799286921755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1.4305400666167794E-21</v>
      </c>
      <c r="AC183" s="24">
        <f t="shared" si="163"/>
        <v>4.682799286921755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4.5909724491307555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1.0115445818637801E-21</v>
      </c>
      <c r="AC184" s="24">
        <f t="shared" si="163"/>
        <v>4.5909724491307555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4.5009462796199973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7.1527003330838971E-22</v>
      </c>
      <c r="AC185" s="24">
        <f t="shared" si="163"/>
        <v>4.5009462796199973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4.4126854683828034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5.0577229093189007E-22</v>
      </c>
      <c r="AC186" s="24">
        <f t="shared" si="163"/>
        <v>4.4126854683828034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4.3261553978201919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3.5763501665419486E-22</v>
      </c>
      <c r="AC187" s="24">
        <f t="shared" si="163"/>
        <v>4.3261553978201919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4.2413221291631809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2.5288614546594504E-22</v>
      </c>
      <c r="AC188" s="24">
        <f t="shared" si="163"/>
        <v>4.2413221291631809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4.1581523891613497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1.7881750832709743E-22</v>
      </c>
      <c r="AC189" s="24">
        <f t="shared" si="163"/>
        <v>4.1581523891613497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4.076613557032422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1.2644307273297252E-22</v>
      </c>
      <c r="AC190" s="24">
        <f t="shared" si="163"/>
        <v>4.076613557032422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3.9966736516677654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8.9408754163548714E-23</v>
      </c>
      <c r="AC191" s="24">
        <f t="shared" si="163"/>
        <v>3.9966736516677654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3.9183013190887821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6.3221536366486259E-23</v>
      </c>
      <c r="AC192" s="24">
        <f t="shared" si="163"/>
        <v>3.9183013190887821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3.8414658201492697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4.4704377081774357E-23</v>
      </c>
      <c r="AC193" s="24">
        <f t="shared" si="163"/>
        <v>3.8414658201492697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3.7661370184789345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3.161076818324313E-23</v>
      </c>
      <c r="AC194" s="24">
        <f t="shared" si="163"/>
        <v>3.7661370184789345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3.6922853686633226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2.2352188540887178E-23</v>
      </c>
      <c r="AC195" s="24">
        <f t="shared" si="163"/>
        <v>3.6922853686633226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3.6198819046555362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1.5805384091621565E-23</v>
      </c>
      <c r="AC196" s="24">
        <f t="shared" si="163"/>
        <v>3.6198819046555362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3.5488982284151898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1.1176094270443589E-23</v>
      </c>
      <c r="AC197" s="24">
        <f t="shared" si="163"/>
        <v>3.5488982284151898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3.4793064987701494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7.9026920458107824E-24</v>
      </c>
      <c r="AC198" s="24">
        <f t="shared" si="163"/>
        <v>3.4793064987701494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3.4110794204966846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5.5880471352217946E-24</v>
      </c>
      <c r="AC199" s="24">
        <f t="shared" si="163"/>
        <v>3.4110794204966846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3.3441902336137534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3.9513460229053912E-24</v>
      </c>
      <c r="AC200" s="24">
        <f t="shared" si="163"/>
        <v>3.3441902336137534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3.2786127028872212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2.7940235676108973E-24</v>
      </c>
      <c r="AC201" s="24">
        <f t="shared" si="163"/>
        <v>3.2786127028872212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3.2143211075398921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1.9756730114526956E-24</v>
      </c>
      <c r="AC202" s="24">
        <f t="shared" si="163"/>
        <v>3.2143211075398921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3.1512902311633231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1.3970117838054487E-24</v>
      </c>
      <c r="AC203" s="24">
        <f t="shared" si="163"/>
        <v>3.1512902311633231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3.42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640.00765990285106</v>
      </c>
      <c r="G6" s="156">
        <f ca="1">F6*(100%-'Données projet'!$C$24)*(100%-'Données projet'!$C$25)*(100%-'Données projet'!$C$26)*(100%-'Données projet'!$C$27)</f>
        <v>391.68468786054484</v>
      </c>
      <c r="H6" s="157">
        <f>IF(OR('Données projet'!B9="",'Données projet'!C9="",'Données projet'!C9=0%),0,AVERAGE(Calculateur!$AC$3:$AC$33)*B6)</f>
        <v>51.476359714919262</v>
      </c>
      <c r="I6" s="158">
        <f>H6*(100%-'Données projet'!$C$24)*(100%-'Données projet'!$C$25)*(100%-'Données projet'!$C$26)*(100%-'Données projet'!$C$27)</f>
        <v>31.503532145530588</v>
      </c>
      <c r="J6" s="159">
        <f>IF(OR('Données projet'!B9="",'Données projet'!C9="",'Données projet'!C9=0%),0,SUM(Calculateur!$V$3:$V$33)*VLOOKUP('Données projet'!$B$9,Paramètres!$A$1:$I$89,9,0)*B6)</f>
        <v>891.86759999999992</v>
      </c>
      <c r="K6" s="160">
        <f>J6*(100%-'Données projet'!$C$24)*(100%-'Données projet'!$C$25)*(100%-'Données projet'!$C$26)*(100%-'Données projet'!$C$27)</f>
        <v>545.82297119999998</v>
      </c>
      <c r="L6" s="161">
        <f ca="1">G6+I6+K6</f>
        <v>969.01119120607541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640.00765990285106</v>
      </c>
      <c r="G16" s="175">
        <f t="shared" ca="1" si="3"/>
        <v>391.68468786054484</v>
      </c>
      <c r="H16" s="176">
        <f t="shared" si="3"/>
        <v>51.476359714919262</v>
      </c>
      <c r="I16" s="176">
        <f t="shared" si="3"/>
        <v>31.503532145530588</v>
      </c>
      <c r="J16" s="177">
        <f t="shared" si="3"/>
        <v>891.86759999999992</v>
      </c>
      <c r="K16" s="177">
        <f t="shared" si="3"/>
        <v>545.82297119999998</v>
      </c>
      <c r="L16" s="178">
        <f t="shared" ca="1" si="3"/>
        <v>969.01119120607541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2" zoomScale="85" zoomScaleNormal="85" workbookViewId="0">
      <selection activeCell="A60" sqref="A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3.42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2022-05-19T07:30:59Z</dcterms:modified>
</cp:coreProperties>
</file>