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fficenationaldesforets-my.sharepoint.com/personal/cecilia_perney_onf_fr/Documents/Documents/Triages/Catherine G/Projet_LBC_CARROS_V1/PROJET_ENVOYE/PROJET_LBC_CARROS/"/>
    </mc:Choice>
  </mc:AlternateContent>
  <xr:revisionPtr revIDLastSave="9" documentId="13_ncr:1_{30581E6B-27BE-4275-98FB-E904EF201256}" xr6:coauthVersionLast="46" xr6:coauthVersionMax="46" xr10:uidLastSave="{797E6DE7-576E-4417-A185-02D22C09545A}"/>
  <bookViews>
    <workbookView minimized="1" xWindow="1080" yWindow="1080" windowWidth="15375" windowHeight="787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_VF" sheetId="8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8" l="1"/>
  <c r="I64" i="8"/>
  <c r="J61" i="8"/>
  <c r="I61" i="8"/>
  <c r="H61" i="8"/>
  <c r="G61" i="8"/>
  <c r="H43" i="8"/>
  <c r="K19" i="8"/>
  <c r="M17" i="8"/>
  <c r="K16" i="8"/>
  <c r="C10" i="8"/>
  <c r="C9" i="8"/>
  <c r="K18" i="8"/>
  <c r="L17" i="8"/>
  <c r="H32" i="8" l="1"/>
  <c r="O42" i="8" l="1"/>
  <c r="V43" i="8"/>
  <c r="W42" i="8"/>
  <c r="E43" i="8"/>
  <c r="E35" i="8"/>
  <c r="E34" i="8"/>
  <c r="E33" i="8"/>
  <c r="E49" i="8"/>
  <c r="E48" i="8"/>
  <c r="E47" i="8"/>
  <c r="E46" i="8"/>
  <c r="E45" i="8"/>
  <c r="E44" i="8"/>
  <c r="N43" i="8"/>
  <c r="Y41" i="8"/>
  <c r="Q41" i="8"/>
  <c r="H41" i="8"/>
  <c r="F41" i="8"/>
  <c r="E41" i="8"/>
  <c r="L36" i="8"/>
  <c r="L35" i="8"/>
  <c r="L34" i="8"/>
  <c r="F20" i="8"/>
  <c r="F48" i="8" s="1"/>
  <c r="F35" i="8" l="1"/>
  <c r="F34" i="8"/>
  <c r="G34" i="8" s="1"/>
  <c r="H34" i="8" s="1"/>
  <c r="F33" i="8"/>
  <c r="G33" i="8" s="1"/>
  <c r="H33" i="8" s="1"/>
  <c r="G35" i="8"/>
  <c r="H35" i="8" s="1"/>
  <c r="F42" i="8"/>
  <c r="G42" i="8" s="1"/>
  <c r="H42" i="8" s="1"/>
  <c r="F43" i="8"/>
  <c r="G43" i="8" s="1"/>
  <c r="W43" i="8"/>
  <c r="X43" i="8" s="1"/>
  <c r="Y43" i="8" s="1"/>
  <c r="F44" i="8"/>
  <c r="G44" i="8" s="1"/>
  <c r="H44" i="8" s="1"/>
  <c r="O43" i="8"/>
  <c r="P43" i="8" s="1"/>
  <c r="Q43" i="8" s="1"/>
  <c r="X42" i="8"/>
  <c r="Y42" i="8" s="1"/>
  <c r="P42" i="8"/>
  <c r="Q42" i="8" s="1"/>
  <c r="G48" i="8"/>
  <c r="H48" i="8" s="1"/>
  <c r="F45" i="8"/>
  <c r="G45" i="8" s="1"/>
  <c r="H45" i="8" s="1"/>
  <c r="F47" i="8"/>
  <c r="G47" i="8" s="1"/>
  <c r="H47" i="8" s="1"/>
  <c r="F49" i="8"/>
  <c r="G49" i="8" s="1"/>
  <c r="H49" i="8" s="1"/>
  <c r="F46" i="8"/>
  <c r="G46" i="8" s="1"/>
  <c r="H46" i="8" s="1"/>
  <c r="Q44" i="8" l="1"/>
  <c r="H60" i="8" s="1"/>
  <c r="H36" i="8"/>
  <c r="I63" i="8" s="1"/>
  <c r="H50" i="8"/>
  <c r="G60" i="8" s="1"/>
  <c r="Y44" i="8"/>
  <c r="I60" i="8" s="1"/>
  <c r="J60" i="8" l="1"/>
  <c r="F14" i="1" l="1" a="1"/>
  <c r="F14" i="1" s="1"/>
  <c r="AD3" i="2"/>
  <c r="C19" i="7"/>
  <c r="F18" i="1" a="1"/>
  <c r="F18" i="1" s="1"/>
  <c r="F17" i="1" a="1"/>
  <c r="F17" i="1" s="1"/>
  <c r="G204" i="2"/>
  <c r="G205" i="2"/>
  <c r="C4" i="2"/>
  <c r="D4" i="2" s="1"/>
  <c r="H4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/>
  <c r="F16" i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K205" i="2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CQ205" i="2"/>
  <c r="BV205" i="2"/>
  <c r="BA205" i="2"/>
  <c r="AF205" i="2"/>
  <c r="A6" i="4"/>
  <c r="A7" i="4"/>
  <c r="A39" i="4" s="1"/>
  <c r="L3" i="2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L108" i="2" s="1"/>
  <c r="I43" i="1"/>
  <c r="L113" i="2" s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BB3" i="2" s="1"/>
  <c r="I62" i="1"/>
  <c r="A21" i="4"/>
  <c r="D9" i="1"/>
  <c r="D10" i="1"/>
  <c r="D11" i="1"/>
  <c r="I37" i="1"/>
  <c r="L48" i="2" s="1"/>
  <c r="I36" i="1"/>
  <c r="A8" i="4"/>
  <c r="A9" i="4"/>
  <c r="A10" i="4"/>
  <c r="A11" i="4"/>
  <c r="A12" i="4"/>
  <c r="A13" i="4"/>
  <c r="A14" i="4"/>
  <c r="A15" i="4"/>
  <c r="A166" i="4"/>
  <c r="A148" i="4"/>
  <c r="A130" i="4"/>
  <c r="A112" i="4"/>
  <c r="A94" i="4"/>
  <c r="A76" i="4"/>
  <c r="A57" i="4"/>
  <c r="A184" i="4"/>
  <c r="I141" i="1"/>
  <c r="I167" i="1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GP1" i="2"/>
  <c r="HF3" i="2"/>
  <c r="HC3" i="2"/>
  <c r="HB3" i="2"/>
  <c r="GV3" i="2"/>
  <c r="GX3" i="2"/>
  <c r="GY3" i="2"/>
  <c r="GS3" i="2"/>
  <c r="HJ3" i="2"/>
  <c r="GK3" i="2"/>
  <c r="GH3" i="2"/>
  <c r="GG3" i="2"/>
  <c r="GA3" i="2"/>
  <c r="GC3" i="2"/>
  <c r="GD3" i="2"/>
  <c r="FX3" i="2"/>
  <c r="FU1" i="2"/>
  <c r="GO3" i="2"/>
  <c r="FP3" i="2"/>
  <c r="FM3" i="2"/>
  <c r="FL3" i="2"/>
  <c r="FF3" i="2"/>
  <c r="FH3" i="2"/>
  <c r="FI3" i="2"/>
  <c r="FC3" i="2"/>
  <c r="EZ1" i="2"/>
  <c r="FT3" i="2"/>
  <c r="EU3" i="2"/>
  <c r="ER3" i="2"/>
  <c r="EQ3" i="2"/>
  <c r="EK3" i="2"/>
  <c r="EM3" i="2"/>
  <c r="EN3" i="2"/>
  <c r="EH3" i="2"/>
  <c r="EE1" i="2"/>
  <c r="EY3" i="2"/>
  <c r="DZ3" i="2"/>
  <c r="DW3" i="2"/>
  <c r="DV3" i="2"/>
  <c r="DP3" i="2"/>
  <c r="DR3" i="2"/>
  <c r="DS3" i="2"/>
  <c r="DM3" i="2"/>
  <c r="DJ1" i="2"/>
  <c r="ED3" i="2"/>
  <c r="CJ3" i="2"/>
  <c r="DE3" i="2"/>
  <c r="DB3" i="2"/>
  <c r="DA3" i="2"/>
  <c r="CU3" i="2"/>
  <c r="CW3" i="2"/>
  <c r="CX3" i="2"/>
  <c r="CO1" i="2"/>
  <c r="DI3" i="2"/>
  <c r="CG3" i="2"/>
  <c r="CF3" i="2"/>
  <c r="BZ3" i="2"/>
  <c r="CB3" i="2"/>
  <c r="CC3" i="2"/>
  <c r="BE3" i="2"/>
  <c r="BG3" i="2" s="1"/>
  <c r="BH3" i="2" s="1"/>
  <c r="O3" i="2"/>
  <c r="Q3" i="2"/>
  <c r="R3" i="2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AX3" i="2"/>
  <c r="I63" i="1"/>
  <c r="GE4" i="2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67" i="2"/>
  <c r="GE131" i="2"/>
  <c r="GE160" i="2"/>
  <c r="GE169" i="2"/>
  <c r="GE177" i="2"/>
  <c r="GE185" i="2"/>
  <c r="GE193" i="2"/>
  <c r="GE201" i="2"/>
  <c r="GE11" i="2"/>
  <c r="GE75" i="2"/>
  <c r="GE139" i="2"/>
  <c r="GE161" i="2"/>
  <c r="GE170" i="2"/>
  <c r="GE178" i="2"/>
  <c r="GE186" i="2"/>
  <c r="GE194" i="2"/>
  <c r="GE202" i="2"/>
  <c r="GE19" i="2"/>
  <c r="GE83" i="2"/>
  <c r="GE147" i="2"/>
  <c r="GE163" i="2"/>
  <c r="GE171" i="2"/>
  <c r="GE179" i="2"/>
  <c r="GE187" i="2"/>
  <c r="GE195" i="2"/>
  <c r="GE203" i="2"/>
  <c r="GE27" i="2"/>
  <c r="GE91" i="2"/>
  <c r="GE155" i="2"/>
  <c r="GE164" i="2"/>
  <c r="GE172" i="2"/>
  <c r="GE180" i="2"/>
  <c r="GE188" i="2"/>
  <c r="GE196" i="2"/>
  <c r="GE35" i="2"/>
  <c r="GE99" i="2"/>
  <c r="GE156" i="2"/>
  <c r="GE165" i="2"/>
  <c r="GE173" i="2"/>
  <c r="GE181" i="2"/>
  <c r="GE189" i="2"/>
  <c r="GE197" i="2"/>
  <c r="GE43" i="2"/>
  <c r="GE107" i="2"/>
  <c r="GE157" i="2"/>
  <c r="GE166" i="2"/>
  <c r="GE174" i="2"/>
  <c r="GE182" i="2"/>
  <c r="GE190" i="2"/>
  <c r="GE198" i="2"/>
  <c r="GE51" i="2"/>
  <c r="GE115" i="2"/>
  <c r="GE158" i="2"/>
  <c r="GE167" i="2"/>
  <c r="GE175" i="2"/>
  <c r="GE183" i="2"/>
  <c r="GE191" i="2"/>
  <c r="GE199" i="2"/>
  <c r="GE59" i="2"/>
  <c r="GE123" i="2"/>
  <c r="GE159" i="2"/>
  <c r="GE168" i="2"/>
  <c r="GE176" i="2"/>
  <c r="GE184" i="2"/>
  <c r="GE192" i="2"/>
  <c r="GE200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D12" i="1"/>
  <c r="B9" i="4" s="1"/>
  <c r="D13" i="1"/>
  <c r="D14" i="1"/>
  <c r="D15" i="1"/>
  <c r="D16" i="1"/>
  <c r="B13" i="4" s="1"/>
  <c r="D17" i="1"/>
  <c r="B14" i="4" s="1"/>
  <c r="D18" i="1"/>
  <c r="B15" i="4" s="1"/>
  <c r="B6" i="4"/>
  <c r="B8" i="4"/>
  <c r="B7" i="4"/>
  <c r="Y3" i="2"/>
  <c r="AC3" i="2"/>
  <c r="V3" i="2"/>
  <c r="U3" i="2"/>
  <c r="I39" i="1"/>
  <c r="I38" i="1"/>
  <c r="L58" i="2" s="1"/>
  <c r="A4" i="2"/>
  <c r="C19" i="1"/>
  <c r="C20" i="1" s="1"/>
  <c r="GQ4" i="2"/>
  <c r="GP4" i="2"/>
  <c r="FU4" i="2"/>
  <c r="FV4" i="2"/>
  <c r="FA4" i="2"/>
  <c r="EZ4" i="2"/>
  <c r="EF4" i="2"/>
  <c r="EE4" i="2"/>
  <c r="DK4" i="2"/>
  <c r="DJ4" i="2"/>
  <c r="CP4" i="2"/>
  <c r="CO4" i="2"/>
  <c r="BU4" i="2"/>
  <c r="BT4" i="2"/>
  <c r="AZ4" i="2"/>
  <c r="AY4" i="2"/>
  <c r="AE4" i="2"/>
  <c r="AD4" i="2"/>
  <c r="J4" i="2"/>
  <c r="I4" i="2"/>
  <c r="L4" i="2"/>
  <c r="K4" i="2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/>
  <c r="GP5" i="2"/>
  <c r="FU5" i="2"/>
  <c r="FV5" i="2"/>
  <c r="FA5" i="2"/>
  <c r="EZ5" i="2"/>
  <c r="EF5" i="2"/>
  <c r="EE5" i="2"/>
  <c r="DK5" i="2"/>
  <c r="DJ5" i="2"/>
  <c r="CP5" i="2"/>
  <c r="CO5" i="2"/>
  <c r="BU5" i="2"/>
  <c r="BT5" i="2"/>
  <c r="AZ5" i="2"/>
  <c r="AY5" i="2"/>
  <c r="AE5" i="2"/>
  <c r="AD5" i="2"/>
  <c r="K5" i="2"/>
  <c r="J5" i="2"/>
  <c r="I5" i="2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EA4" i="2"/>
  <c r="EB4" i="2"/>
  <c r="EC4" i="2"/>
  <c r="V5" i="2"/>
  <c r="U5" i="2"/>
  <c r="EW4" i="2"/>
  <c r="EV4" i="2"/>
  <c r="EX4" i="2"/>
  <c r="HG4" i="2"/>
  <c r="HI4" i="2"/>
  <c r="HH4" i="2"/>
  <c r="A6" i="2"/>
  <c r="AQ5" i="2"/>
  <c r="AG5" i="2"/>
  <c r="AP5" i="2"/>
  <c r="AF5" i="2"/>
  <c r="GQ6" i="2"/>
  <c r="GP6" i="2"/>
  <c r="FU6" i="2"/>
  <c r="FV6" i="2"/>
  <c r="FA6" i="2"/>
  <c r="EZ6" i="2"/>
  <c r="EF6" i="2"/>
  <c r="EE6" i="2"/>
  <c r="DK6" i="2"/>
  <c r="DJ6" i="2"/>
  <c r="CP6" i="2"/>
  <c r="CO6" i="2"/>
  <c r="BU6" i="2"/>
  <c r="BT6" i="2"/>
  <c r="AZ6" i="2"/>
  <c r="AY6" i="2"/>
  <c r="AE6" i="2"/>
  <c r="AD6" i="2"/>
  <c r="K6" i="2"/>
  <c r="J6" i="2"/>
  <c r="I6" i="2"/>
  <c r="L6" i="2"/>
  <c r="HH5" i="2"/>
  <c r="DF5" i="2"/>
  <c r="DI4" i="2"/>
  <c r="GO4" i="2"/>
  <c r="GL5" i="2"/>
  <c r="HI5" i="2"/>
  <c r="EW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FS5" i="2"/>
  <c r="DG5" i="2"/>
  <c r="GM5" i="2"/>
  <c r="CL5" i="2"/>
  <c r="EX5" i="2"/>
  <c r="EB5" i="2"/>
  <c r="FR5" i="2"/>
  <c r="CK5" i="2"/>
  <c r="CN4" i="2"/>
  <c r="AP6" i="2"/>
  <c r="AF6" i="2"/>
  <c r="AQ6" i="2"/>
  <c r="AG6" i="2"/>
  <c r="Y6" i="2"/>
  <c r="U6" i="2"/>
  <c r="V6" i="2"/>
  <c r="A7" i="2"/>
  <c r="GQ7" i="2"/>
  <c r="GP7" i="2"/>
  <c r="FU7" i="2"/>
  <c r="FV7" i="2"/>
  <c r="FA7" i="2"/>
  <c r="EZ7" i="2"/>
  <c r="EF7" i="2"/>
  <c r="EE7" i="2"/>
  <c r="DK7" i="2"/>
  <c r="DJ7" i="2"/>
  <c r="BT7" i="2"/>
  <c r="AZ7" i="2"/>
  <c r="AY7" i="2"/>
  <c r="CO7" i="2"/>
  <c r="CP7" i="2"/>
  <c r="BU7" i="2"/>
  <c r="AE7" i="2"/>
  <c r="AD7" i="2"/>
  <c r="J7" i="2"/>
  <c r="I7" i="2"/>
  <c r="K7" i="2"/>
  <c r="L7" i="2"/>
  <c r="EB6" i="2"/>
  <c r="GM6" i="2"/>
  <c r="FR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DG6" i="2"/>
  <c r="DH6" i="2"/>
  <c r="GL6" i="2"/>
  <c r="GO5" i="2"/>
  <c r="CN5" i="2"/>
  <c r="CK6" i="2"/>
  <c r="FS6" i="2"/>
  <c r="EW6" i="2"/>
  <c r="AQ7" i="2"/>
  <c r="AP7" i="2"/>
  <c r="AF7" i="2"/>
  <c r="AG7" i="2"/>
  <c r="Y7" i="2"/>
  <c r="U7" i="2"/>
  <c r="V7" i="2"/>
  <c r="A8" i="2"/>
  <c r="GQ8" i="2"/>
  <c r="GP8" i="2"/>
  <c r="FU8" i="2"/>
  <c r="FV8" i="2"/>
  <c r="FA8" i="2"/>
  <c r="EZ8" i="2"/>
  <c r="EF8" i="2"/>
  <c r="EE8" i="2"/>
  <c r="DK8" i="2"/>
  <c r="DJ8" i="2"/>
  <c r="CP8" i="2"/>
  <c r="CO8" i="2"/>
  <c r="BU8" i="2"/>
  <c r="BT8" i="2"/>
  <c r="AZ8" i="2"/>
  <c r="AY8" i="2"/>
  <c r="AE8" i="2"/>
  <c r="AD8" i="2"/>
  <c r="J8" i="2"/>
  <c r="I8" i="2"/>
  <c r="K8" i="2"/>
  <c r="L8" i="2"/>
  <c r="HH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P8" i="2"/>
  <c r="AQ8" i="2"/>
  <c r="AG8" i="2"/>
  <c r="AF8" i="2"/>
  <c r="Y8" i="2"/>
  <c r="U8" i="2"/>
  <c r="V8" i="2"/>
  <c r="A9" i="2"/>
  <c r="GQ9" i="2"/>
  <c r="GP9" i="2"/>
  <c r="FU9" i="2"/>
  <c r="FV9" i="2"/>
  <c r="FA9" i="2"/>
  <c r="EZ9" i="2"/>
  <c r="EF9" i="2"/>
  <c r="EE9" i="2"/>
  <c r="DK9" i="2"/>
  <c r="DJ9" i="2"/>
  <c r="CP9" i="2"/>
  <c r="CO9" i="2"/>
  <c r="BU9" i="2"/>
  <c r="BT9" i="2"/>
  <c r="AZ9" i="2"/>
  <c r="AY9" i="2"/>
  <c r="AE9" i="2"/>
  <c r="AD9" i="2"/>
  <c r="K9" i="2"/>
  <c r="J9" i="2"/>
  <c r="I9" i="2"/>
  <c r="L9" i="2"/>
  <c r="EW8" i="2"/>
  <c r="FS8" i="2"/>
  <c r="EX8" i="2"/>
  <c r="EB8" i="2"/>
  <c r="DH8" i="2"/>
  <c r="DG8" i="2"/>
  <c r="FR8" i="2"/>
  <c r="HH8" i="2"/>
  <c r="EC8" i="2"/>
  <c r="GM8" i="2"/>
  <c r="CL8" i="2"/>
  <c r="CM8" i="2"/>
  <c r="GO7" i="2"/>
  <c r="GL8" i="2"/>
  <c r="EY7" i="2"/>
  <c r="EV8" i="2"/>
  <c r="EA8" i="2"/>
  <c r="ED7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P9" i="2"/>
  <c r="AF9" i="2"/>
  <c r="AQ9" i="2"/>
  <c r="AG9" i="2"/>
  <c r="A10" i="2"/>
  <c r="Y9" i="2"/>
  <c r="U9" i="2"/>
  <c r="V9" i="2"/>
  <c r="GQ10" i="2"/>
  <c r="GP10" i="2"/>
  <c r="FU10" i="2"/>
  <c r="FV10" i="2"/>
  <c r="FA10" i="2"/>
  <c r="EZ10" i="2"/>
  <c r="EE10" i="2"/>
  <c r="EF10" i="2"/>
  <c r="DK10" i="2"/>
  <c r="DJ10" i="2"/>
  <c r="CP10" i="2"/>
  <c r="CO10" i="2"/>
  <c r="BU10" i="2"/>
  <c r="BT10" i="2"/>
  <c r="AZ10" i="2"/>
  <c r="AY10" i="2"/>
  <c r="AE10" i="2"/>
  <c r="AD10" i="2"/>
  <c r="K10" i="2"/>
  <c r="J10" i="2"/>
  <c r="I10" i="2"/>
  <c r="L10" i="2"/>
  <c r="FR9" i="2"/>
  <c r="EB9" i="2"/>
  <c r="GM9" i="2"/>
  <c r="HI9" i="2"/>
  <c r="DG9" i="2"/>
  <c r="EW9" i="2"/>
  <c r="EC9" i="2"/>
  <c r="FS9" i="2"/>
  <c r="CM9" i="2"/>
  <c r="HH9" i="2"/>
  <c r="DH9" i="2"/>
  <c r="CN8" i="2"/>
  <c r="CK9" i="2"/>
  <c r="DI8" i="2"/>
  <c r="DF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G10" i="2"/>
  <c r="AP10" i="2"/>
  <c r="AF10" i="2"/>
  <c r="AQ10" i="2"/>
  <c r="Y10" i="2"/>
  <c r="V10" i="2"/>
  <c r="A11" i="2"/>
  <c r="GQ11" i="2"/>
  <c r="FU11" i="2"/>
  <c r="FV11" i="2"/>
  <c r="GP11" i="2"/>
  <c r="FA11" i="2"/>
  <c r="EZ11" i="2"/>
  <c r="EF11" i="2"/>
  <c r="EE11" i="2"/>
  <c r="CP11" i="2"/>
  <c r="CO11" i="2"/>
  <c r="BU11" i="2"/>
  <c r="BT11" i="2"/>
  <c r="DK11" i="2"/>
  <c r="AZ11" i="2"/>
  <c r="AY11" i="2"/>
  <c r="DJ11" i="2"/>
  <c r="AE11" i="2"/>
  <c r="AD11" i="2"/>
  <c r="K11" i="2"/>
  <c r="J11" i="2"/>
  <c r="I11" i="2"/>
  <c r="FR10" i="2"/>
  <c r="L11" i="2"/>
  <c r="EW10" i="2"/>
  <c r="HI10" i="2"/>
  <c r="EC10" i="2"/>
  <c r="CM10" i="2"/>
  <c r="FS10" i="2"/>
  <c r="GM10" i="2"/>
  <c r="DG10" i="2"/>
  <c r="HH10" i="2"/>
  <c r="DH10" i="2"/>
  <c r="EB10" i="2"/>
  <c r="GO9" i="2"/>
  <c r="GL10" i="2"/>
  <c r="HG10" i="2"/>
  <c r="HJ9" i="2"/>
  <c r="GN10" i="2"/>
  <c r="CL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Q11" i="2"/>
  <c r="AP11" i="2"/>
  <c r="AG11" i="2"/>
  <c r="AF11" i="2"/>
  <c r="U11" i="2"/>
  <c r="A12" i="2"/>
  <c r="V11" i="2"/>
  <c r="Y11" i="2"/>
  <c r="GQ12" i="2"/>
  <c r="GP12" i="2"/>
  <c r="FU12" i="2"/>
  <c r="FV12" i="2"/>
  <c r="FA12" i="2"/>
  <c r="EZ12" i="2"/>
  <c r="EF12" i="2"/>
  <c r="EE12" i="2"/>
  <c r="DK12" i="2"/>
  <c r="DJ12" i="2"/>
  <c r="CP12" i="2"/>
  <c r="CO12" i="2"/>
  <c r="BU12" i="2"/>
  <c r="BT12" i="2"/>
  <c r="AZ12" i="2"/>
  <c r="AY12" i="2"/>
  <c r="AE12" i="2"/>
  <c r="AD12" i="2"/>
  <c r="K12" i="2"/>
  <c r="J12" i="2"/>
  <c r="I12" i="2"/>
  <c r="L12" i="2"/>
  <c r="FS11" i="2"/>
  <c r="EX11" i="2"/>
  <c r="EB11" i="2"/>
  <c r="FR11" i="2"/>
  <c r="CM11" i="2"/>
  <c r="EW11" i="2"/>
  <c r="HH11" i="2"/>
  <c r="DG11" i="2"/>
  <c r="GM11" i="2"/>
  <c r="GN11" i="2"/>
  <c r="DH11" i="2"/>
  <c r="CL11" i="2"/>
  <c r="GL11" i="2"/>
  <c r="GO10" i="2"/>
  <c r="HI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Q12" i="2"/>
  <c r="AG12" i="2"/>
  <c r="AP12" i="2"/>
  <c r="AF12" i="2"/>
  <c r="Y12" i="2"/>
  <c r="U12" i="2"/>
  <c r="V12" i="2"/>
  <c r="A13" i="2"/>
  <c r="GQ13" i="2"/>
  <c r="GP13" i="2"/>
  <c r="FU13" i="2"/>
  <c r="FV13" i="2"/>
  <c r="FA13" i="2"/>
  <c r="EZ13" i="2"/>
  <c r="EF13" i="2"/>
  <c r="EE13" i="2"/>
  <c r="DK13" i="2"/>
  <c r="DJ13" i="2"/>
  <c r="CP13" i="2"/>
  <c r="CO13" i="2"/>
  <c r="BU13" i="2"/>
  <c r="BT13" i="2"/>
  <c r="AZ13" i="2"/>
  <c r="AY13" i="2"/>
  <c r="AE13" i="2"/>
  <c r="AD13" i="2"/>
  <c r="K13" i="2"/>
  <c r="J13" i="2"/>
  <c r="I13" i="2"/>
  <c r="L13" i="2"/>
  <c r="EB12" i="2"/>
  <c r="HH12" i="2"/>
  <c r="GM12" i="2"/>
  <c r="DG12" i="2"/>
  <c r="CM12" i="2"/>
  <c r="FS12" i="2"/>
  <c r="EX12" i="2"/>
  <c r="EC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HI12" i="2"/>
  <c r="AQ13" i="2"/>
  <c r="AG13" i="2"/>
  <c r="AP13" i="2"/>
  <c r="AF13" i="2"/>
  <c r="V13" i="2"/>
  <c r="A14" i="2"/>
  <c r="Y13" i="2"/>
  <c r="U13" i="2"/>
  <c r="GQ14" i="2"/>
  <c r="GP14" i="2"/>
  <c r="FU14" i="2"/>
  <c r="FV14" i="2"/>
  <c r="FA14" i="2"/>
  <c r="EZ14" i="2"/>
  <c r="EF14" i="2"/>
  <c r="EE14" i="2"/>
  <c r="DK14" i="2"/>
  <c r="DJ14" i="2"/>
  <c r="CP14" i="2"/>
  <c r="CO14" i="2"/>
  <c r="BU14" i="2"/>
  <c r="BT14" i="2"/>
  <c r="AZ14" i="2"/>
  <c r="AY14" i="2"/>
  <c r="AE14" i="2"/>
  <c r="AD14" i="2"/>
  <c r="K14" i="2"/>
  <c r="J14" i="2"/>
  <c r="I14" i="2"/>
  <c r="L14" i="2"/>
  <c r="EC13" i="2"/>
  <c r="CM13" i="2"/>
  <c r="EB13" i="2"/>
  <c r="EX13" i="2"/>
  <c r="HI13" i="2"/>
  <c r="GN13" i="2"/>
  <c r="HH13" i="2"/>
  <c r="FS13" i="2"/>
  <c r="DG13" i="2"/>
  <c r="FR13" i="2"/>
  <c r="FT12" i="2"/>
  <c r="FQ13" i="2"/>
  <c r="CN12" i="2"/>
  <c r="CK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P14" i="2"/>
  <c r="AF14" i="2"/>
  <c r="AQ14" i="2"/>
  <c r="AG14" i="2"/>
  <c r="Y14" i="2"/>
  <c r="U14" i="2"/>
  <c r="V14" i="2"/>
  <c r="A15" i="2"/>
  <c r="GQ15" i="2"/>
  <c r="GP15" i="2"/>
  <c r="FU15" i="2"/>
  <c r="FV15" i="2"/>
  <c r="FA15" i="2"/>
  <c r="EZ15" i="2"/>
  <c r="EF15" i="2"/>
  <c r="EE15" i="2"/>
  <c r="DK15" i="2"/>
  <c r="DJ15" i="2"/>
  <c r="CP15" i="2"/>
  <c r="BU15" i="2"/>
  <c r="AZ15" i="2"/>
  <c r="AY15" i="2"/>
  <c r="BT15" i="2"/>
  <c r="CO15" i="2"/>
  <c r="AE15" i="2"/>
  <c r="AD15" i="2"/>
  <c r="J15" i="2"/>
  <c r="I15" i="2"/>
  <c r="K15" i="2"/>
  <c r="L15" i="2"/>
  <c r="EC14" i="2"/>
  <c r="CM14" i="2"/>
  <c r="DG14" i="2"/>
  <c r="EX14" i="2"/>
  <c r="GN14" i="2"/>
  <c r="HI14" i="2"/>
  <c r="CL14" i="2"/>
  <c r="FR14" i="2"/>
  <c r="EV14" i="2"/>
  <c r="EY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Q15" i="2"/>
  <c r="AG15" i="2"/>
  <c r="AP15" i="2"/>
  <c r="AF15" i="2"/>
  <c r="A16" i="2"/>
  <c r="Y15" i="2"/>
  <c r="V15" i="2"/>
  <c r="U15" i="2"/>
  <c r="GQ16" i="2"/>
  <c r="GP16" i="2"/>
  <c r="FU16" i="2"/>
  <c r="FV16" i="2"/>
  <c r="FA16" i="2"/>
  <c r="EZ16" i="2"/>
  <c r="EF16" i="2"/>
  <c r="EE16" i="2"/>
  <c r="DK16" i="2"/>
  <c r="DJ16" i="2"/>
  <c r="CP16" i="2"/>
  <c r="CO16" i="2"/>
  <c r="BU16" i="2"/>
  <c r="BT16" i="2"/>
  <c r="AZ16" i="2"/>
  <c r="AY16" i="2"/>
  <c r="AE16" i="2"/>
  <c r="AD16" i="2"/>
  <c r="J16" i="2"/>
  <c r="I16" i="2"/>
  <c r="K16" i="2"/>
  <c r="L16" i="2"/>
  <c r="EW15" i="2"/>
  <c r="CM15" i="2"/>
  <c r="EX15" i="2"/>
  <c r="EC15" i="2"/>
  <c r="GN15" i="2"/>
  <c r="FR15" i="2"/>
  <c r="DH15" i="2"/>
  <c r="DG15" i="2"/>
  <c r="HI15" i="2"/>
  <c r="GL15" i="2"/>
  <c r="GO14" i="2"/>
  <c r="HG15" i="2"/>
  <c r="HJ14" i="2"/>
  <c r="FS15" i="2"/>
  <c r="CL15" i="2"/>
  <c r="ED14" i="2"/>
  <c r="EA15" i="2"/>
  <c r="GM15" i="2"/>
  <c r="CN14" i="2"/>
  <c r="CK15" i="2"/>
  <c r="FT14" i="2"/>
  <c r="FQ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GQ17" i="2"/>
  <c r="GP17" i="2"/>
  <c r="FU17" i="2"/>
  <c r="FV17" i="2"/>
  <c r="FA17" i="2"/>
  <c r="EZ17" i="2"/>
  <c r="EF17" i="2"/>
  <c r="EE17" i="2"/>
  <c r="DK17" i="2"/>
  <c r="DJ17" i="2"/>
  <c r="CP17" i="2"/>
  <c r="CO17" i="2"/>
  <c r="BU17" i="2"/>
  <c r="BT17" i="2"/>
  <c r="AZ17" i="2"/>
  <c r="AY17" i="2"/>
  <c r="AE17" i="2"/>
  <c r="AD17" i="2"/>
  <c r="K17" i="2"/>
  <c r="J17" i="2"/>
  <c r="I17" i="2"/>
  <c r="L17" i="2"/>
  <c r="EW16" i="2"/>
  <c r="GN16" i="2"/>
  <c r="EB16" i="2"/>
  <c r="CM16" i="2"/>
  <c r="EC16" i="2"/>
  <c r="DH16" i="2"/>
  <c r="FS16" i="2"/>
  <c r="HI16" i="2"/>
  <c r="DG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GM16" i="2"/>
  <c r="CL16" i="2"/>
  <c r="AP17" i="2"/>
  <c r="AF17" i="2"/>
  <c r="AQ17" i="2"/>
  <c r="AG17" i="2"/>
  <c r="Y17" i="2"/>
  <c r="U17" i="2"/>
  <c r="V17" i="2"/>
  <c r="A18" i="2"/>
  <c r="GQ18" i="2"/>
  <c r="GP18" i="2"/>
  <c r="FU18" i="2"/>
  <c r="FV18" i="2"/>
  <c r="FA18" i="2"/>
  <c r="EZ18" i="2"/>
  <c r="EF18" i="2"/>
  <c r="EE18" i="2"/>
  <c r="DK18" i="2"/>
  <c r="DJ18" i="2"/>
  <c r="CP18" i="2"/>
  <c r="CO18" i="2"/>
  <c r="BU18" i="2"/>
  <c r="BT18" i="2"/>
  <c r="AZ18" i="2"/>
  <c r="AY18" i="2"/>
  <c r="AE18" i="2"/>
  <c r="AD18" i="2"/>
  <c r="K18" i="2"/>
  <c r="J18" i="2"/>
  <c r="I18" i="2"/>
  <c r="L18" i="2"/>
  <c r="EW17" i="2"/>
  <c r="HH17" i="2"/>
  <c r="DG17" i="2"/>
  <c r="CM17" i="2"/>
  <c r="GN17" i="2"/>
  <c r="CL17" i="2"/>
  <c r="FS17" i="2"/>
  <c r="EB17" i="2"/>
  <c r="GM17" i="2"/>
  <c r="DH17" i="2"/>
  <c r="HI17" i="2"/>
  <c r="EC17" i="2"/>
  <c r="FT16" i="2"/>
  <c r="FQ17" i="2"/>
  <c r="FR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P18" i="2"/>
  <c r="AF18" i="2"/>
  <c r="AG18" i="2"/>
  <c r="AQ18" i="2"/>
  <c r="V18" i="2"/>
  <c r="A19" i="2"/>
  <c r="Y18" i="2"/>
  <c r="U18" i="2"/>
  <c r="GQ19" i="2"/>
  <c r="GP19" i="2"/>
  <c r="FU19" i="2"/>
  <c r="FV19" i="2"/>
  <c r="FA19" i="2"/>
  <c r="EZ19" i="2"/>
  <c r="EF19" i="2"/>
  <c r="EE19" i="2"/>
  <c r="CO19" i="2"/>
  <c r="BU19" i="2"/>
  <c r="DJ19" i="2"/>
  <c r="DK19" i="2"/>
  <c r="BT19" i="2"/>
  <c r="AZ19" i="2"/>
  <c r="AY19" i="2"/>
  <c r="CP19" i="2"/>
  <c r="AE19" i="2"/>
  <c r="AD19" i="2"/>
  <c r="K19" i="2"/>
  <c r="J19" i="2"/>
  <c r="I19" i="2"/>
  <c r="L19" i="2"/>
  <c r="HH18" i="2"/>
  <c r="EW18" i="2"/>
  <c r="CL18" i="2"/>
  <c r="FR18" i="2"/>
  <c r="GM18" i="2"/>
  <c r="EC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Q19" i="2"/>
  <c r="AP19" i="2"/>
  <c r="AG19" i="2"/>
  <c r="AF19" i="2"/>
  <c r="A20" i="2"/>
  <c r="Y19" i="2"/>
  <c r="V19" i="2"/>
  <c r="U19" i="2"/>
  <c r="GQ20" i="2"/>
  <c r="GP20" i="2"/>
  <c r="FU20" i="2"/>
  <c r="FV20" i="2"/>
  <c r="FA20" i="2"/>
  <c r="EZ20" i="2"/>
  <c r="EF20" i="2"/>
  <c r="EE20" i="2"/>
  <c r="DK20" i="2"/>
  <c r="DJ20" i="2"/>
  <c r="CO20" i="2"/>
  <c r="BU20" i="2"/>
  <c r="CP20" i="2"/>
  <c r="BT20" i="2"/>
  <c r="AZ20" i="2"/>
  <c r="AY20" i="2"/>
  <c r="AE20" i="2"/>
  <c r="AD20" i="2"/>
  <c r="K20" i="2"/>
  <c r="J20" i="2"/>
  <c r="I20" i="2"/>
  <c r="L20" i="2"/>
  <c r="FR19" i="2"/>
  <c r="EW19" i="2"/>
  <c r="EX19" i="2"/>
  <c r="CL19" i="2"/>
  <c r="EB19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F20" i="2"/>
  <c r="AQ20" i="2"/>
  <c r="AG20" i="2"/>
  <c r="AP20" i="2"/>
  <c r="U20" i="2"/>
  <c r="V20" i="2"/>
  <c r="A21" i="2"/>
  <c r="Y20" i="2"/>
  <c r="GQ21" i="2"/>
  <c r="GP21" i="2"/>
  <c r="FU21" i="2"/>
  <c r="FV21" i="2"/>
  <c r="FA21" i="2"/>
  <c r="EZ21" i="2"/>
  <c r="EF21" i="2"/>
  <c r="EE21" i="2"/>
  <c r="DK21" i="2"/>
  <c r="DJ21" i="2"/>
  <c r="CP21" i="2"/>
  <c r="CO21" i="2"/>
  <c r="BU21" i="2"/>
  <c r="BT21" i="2"/>
  <c r="AZ21" i="2"/>
  <c r="AY21" i="2"/>
  <c r="AE21" i="2"/>
  <c r="AD21" i="2"/>
  <c r="K21" i="2"/>
  <c r="J21" i="2"/>
  <c r="I21" i="2"/>
  <c r="L21" i="2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Q21" i="2"/>
  <c r="AG21" i="2"/>
  <c r="AF21" i="2"/>
  <c r="AP21" i="2"/>
  <c r="A22" i="2"/>
  <c r="Y21" i="2"/>
  <c r="V21" i="2"/>
  <c r="U21" i="2"/>
  <c r="GQ22" i="2"/>
  <c r="GP22" i="2"/>
  <c r="FU22" i="2"/>
  <c r="FV22" i="2"/>
  <c r="FA22" i="2"/>
  <c r="EZ22" i="2"/>
  <c r="EF22" i="2"/>
  <c r="EE22" i="2"/>
  <c r="DK22" i="2"/>
  <c r="DJ22" i="2"/>
  <c r="CP22" i="2"/>
  <c r="CO22" i="2"/>
  <c r="BU22" i="2"/>
  <c r="BT22" i="2"/>
  <c r="AZ22" i="2"/>
  <c r="AY22" i="2"/>
  <c r="AE22" i="2"/>
  <c r="AD22" i="2"/>
  <c r="K22" i="2"/>
  <c r="I22" i="2"/>
  <c r="J22" i="2"/>
  <c r="L22" i="2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P22" i="2"/>
  <c r="AF22" i="2"/>
  <c r="AQ22" i="2"/>
  <c r="AG22" i="2"/>
  <c r="A23" i="2"/>
  <c r="Y22" i="2"/>
  <c r="U22" i="2"/>
  <c r="V22" i="2"/>
  <c r="GQ23" i="2"/>
  <c r="GP23" i="2"/>
  <c r="FU23" i="2"/>
  <c r="FV23" i="2"/>
  <c r="FA23" i="2"/>
  <c r="EZ23" i="2"/>
  <c r="EF23" i="2"/>
  <c r="EE23" i="2"/>
  <c r="DK23" i="2"/>
  <c r="DJ23" i="2"/>
  <c r="CP23" i="2"/>
  <c r="BU23" i="2"/>
  <c r="BT23" i="2"/>
  <c r="AZ23" i="2"/>
  <c r="AY23" i="2"/>
  <c r="CO23" i="2"/>
  <c r="AE23" i="2"/>
  <c r="AD23" i="2"/>
  <c r="J23" i="2"/>
  <c r="I23" i="2"/>
  <c r="K23" i="2"/>
  <c r="L23" i="2"/>
  <c r="EX22" i="2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Q23" i="2"/>
  <c r="AP23" i="2"/>
  <c r="AF23" i="2"/>
  <c r="AG23" i="2"/>
  <c r="A24" i="2"/>
  <c r="U23" i="2"/>
  <c r="V23" i="2"/>
  <c r="Y23" i="2"/>
  <c r="GQ24" i="2"/>
  <c r="GP24" i="2"/>
  <c r="FU24" i="2"/>
  <c r="FV24" i="2"/>
  <c r="FA24" i="2"/>
  <c r="EZ24" i="2"/>
  <c r="EF24" i="2"/>
  <c r="EE24" i="2"/>
  <c r="DK24" i="2"/>
  <c r="DJ24" i="2"/>
  <c r="CP24" i="2"/>
  <c r="CO24" i="2"/>
  <c r="BU24" i="2"/>
  <c r="BT24" i="2"/>
  <c r="AZ24" i="2"/>
  <c r="AY24" i="2"/>
  <c r="AE24" i="2"/>
  <c r="AD24" i="2"/>
  <c r="J24" i="2"/>
  <c r="I24" i="2"/>
  <c r="K24" i="2"/>
  <c r="L24" i="2"/>
  <c r="FS23" i="2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Q24" i="2"/>
  <c r="AG24" i="2"/>
  <c r="AP24" i="2"/>
  <c r="AF24" i="2"/>
  <c r="A25" i="2"/>
  <c r="Y24" i="2"/>
  <c r="V24" i="2"/>
  <c r="U24" i="2"/>
  <c r="GQ25" i="2"/>
  <c r="GP25" i="2"/>
  <c r="FU25" i="2"/>
  <c r="FV25" i="2"/>
  <c r="FA25" i="2"/>
  <c r="EZ25" i="2"/>
  <c r="EF25" i="2"/>
  <c r="EE25" i="2"/>
  <c r="DK25" i="2"/>
  <c r="DJ25" i="2"/>
  <c r="CP25" i="2"/>
  <c r="CO25" i="2"/>
  <c r="BU25" i="2"/>
  <c r="BT25" i="2"/>
  <c r="AZ25" i="2"/>
  <c r="AY25" i="2"/>
  <c r="AE25" i="2"/>
  <c r="AD25" i="2"/>
  <c r="K25" i="2"/>
  <c r="J25" i="2"/>
  <c r="I25" i="2"/>
  <c r="L25" i="2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P25" i="2"/>
  <c r="AF25" i="2"/>
  <c r="AQ25" i="2"/>
  <c r="AG25" i="2"/>
  <c r="V25" i="2"/>
  <c r="U25" i="2"/>
  <c r="Y25" i="2"/>
  <c r="A26" i="2"/>
  <c r="GQ26" i="2"/>
  <c r="GP26" i="2"/>
  <c r="FU26" i="2"/>
  <c r="FV26" i="2"/>
  <c r="FA26" i="2"/>
  <c r="EZ26" i="2"/>
  <c r="EE26" i="2"/>
  <c r="EF26" i="2"/>
  <c r="DK26" i="2"/>
  <c r="DJ26" i="2"/>
  <c r="CP26" i="2"/>
  <c r="CO26" i="2"/>
  <c r="BU26" i="2"/>
  <c r="BT26" i="2"/>
  <c r="AZ26" i="2"/>
  <c r="AY26" i="2"/>
  <c r="AE26" i="2"/>
  <c r="AD26" i="2"/>
  <c r="K26" i="2"/>
  <c r="J26" i="2"/>
  <c r="I26" i="2"/>
  <c r="L26" i="2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G26" i="2"/>
  <c r="AP26" i="2"/>
  <c r="AF26" i="2"/>
  <c r="AQ26" i="2"/>
  <c r="V26" i="2"/>
  <c r="A27" i="2"/>
  <c r="U26" i="2"/>
  <c r="Y26" i="2"/>
  <c r="GQ27" i="2"/>
  <c r="GP27" i="2"/>
  <c r="FU27" i="2"/>
  <c r="FV27" i="2"/>
  <c r="FA27" i="2"/>
  <c r="EZ27" i="2"/>
  <c r="EF27" i="2"/>
  <c r="EE27" i="2"/>
  <c r="DJ27" i="2"/>
  <c r="CO27" i="2"/>
  <c r="BU27" i="2"/>
  <c r="CP27" i="2"/>
  <c r="DK27" i="2"/>
  <c r="BT27" i="2"/>
  <c r="AZ27" i="2"/>
  <c r="AY27" i="2"/>
  <c r="AE27" i="2"/>
  <c r="AD27" i="2"/>
  <c r="K27" i="2"/>
  <c r="J27" i="2"/>
  <c r="I27" i="2"/>
  <c r="L27" i="2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Q27" i="2"/>
  <c r="AP27" i="2"/>
  <c r="AG27" i="2"/>
  <c r="AF27" i="2"/>
  <c r="V27" i="2"/>
  <c r="U27" i="2"/>
  <c r="A28" i="2"/>
  <c r="Y27" i="2"/>
  <c r="GQ28" i="2"/>
  <c r="GP28" i="2"/>
  <c r="FU28" i="2"/>
  <c r="FV28" i="2"/>
  <c r="FA28" i="2"/>
  <c r="EZ28" i="2"/>
  <c r="EF28" i="2"/>
  <c r="EE28" i="2"/>
  <c r="DK28" i="2"/>
  <c r="DJ28" i="2"/>
  <c r="CO28" i="2"/>
  <c r="BU28" i="2"/>
  <c r="CP28" i="2"/>
  <c r="BT28" i="2"/>
  <c r="AZ28" i="2"/>
  <c r="AY28" i="2"/>
  <c r="AE28" i="2"/>
  <c r="AD28" i="2"/>
  <c r="K28" i="2"/>
  <c r="J28" i="2"/>
  <c r="I28" i="2"/>
  <c r="L28" i="2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P28" i="2"/>
  <c r="AQ28" i="2"/>
  <c r="AG28" i="2"/>
  <c r="AF28" i="2"/>
  <c r="Y28" i="2"/>
  <c r="U28" i="2"/>
  <c r="V28" i="2"/>
  <c r="A29" i="2"/>
  <c r="GQ29" i="2"/>
  <c r="GP29" i="2"/>
  <c r="FU29" i="2"/>
  <c r="FV29" i="2"/>
  <c r="FA29" i="2"/>
  <c r="EZ29" i="2"/>
  <c r="EF29" i="2"/>
  <c r="EE29" i="2"/>
  <c r="DK29" i="2"/>
  <c r="DJ29" i="2"/>
  <c r="CO29" i="2"/>
  <c r="BU29" i="2"/>
  <c r="CP29" i="2"/>
  <c r="BT29" i="2"/>
  <c r="AZ29" i="2"/>
  <c r="AY29" i="2"/>
  <c r="AE29" i="2"/>
  <c r="AD29" i="2"/>
  <c r="K29" i="2"/>
  <c r="J29" i="2"/>
  <c r="I29" i="2"/>
  <c r="L29" i="2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Q29" i="2"/>
  <c r="AG29" i="2"/>
  <c r="AP29" i="2"/>
  <c r="AF29" i="2"/>
  <c r="Y29" i="2"/>
  <c r="V29" i="2"/>
  <c r="A30" i="2"/>
  <c r="U29" i="2"/>
  <c r="GQ30" i="2"/>
  <c r="GP30" i="2"/>
  <c r="FU30" i="2"/>
  <c r="FV30" i="2"/>
  <c r="FA30" i="2"/>
  <c r="EZ30" i="2"/>
  <c r="EF30" i="2"/>
  <c r="EE30" i="2"/>
  <c r="DK30" i="2"/>
  <c r="DJ30" i="2"/>
  <c r="CO30" i="2"/>
  <c r="BU30" i="2"/>
  <c r="CP30" i="2"/>
  <c r="BT30" i="2"/>
  <c r="AZ30" i="2"/>
  <c r="AY30" i="2"/>
  <c r="AE30" i="2"/>
  <c r="AD30" i="2"/>
  <c r="K30" i="2"/>
  <c r="I30" i="2"/>
  <c r="J30" i="2"/>
  <c r="L30" i="2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P30" i="2"/>
  <c r="AF30" i="2"/>
  <c r="AG30" i="2"/>
  <c r="AQ30" i="2"/>
  <c r="Y30" i="2"/>
  <c r="U30" i="2"/>
  <c r="V30" i="2"/>
  <c r="A31" i="2"/>
  <c r="GQ31" i="2"/>
  <c r="GP31" i="2"/>
  <c r="FU31" i="2"/>
  <c r="FV31" i="2"/>
  <c r="FA31" i="2"/>
  <c r="EZ31" i="2"/>
  <c r="EF31" i="2"/>
  <c r="EE31" i="2"/>
  <c r="DK31" i="2"/>
  <c r="DJ31" i="2"/>
  <c r="CP31" i="2"/>
  <c r="BT31" i="2"/>
  <c r="AZ31" i="2"/>
  <c r="AY31" i="2"/>
  <c r="BU31" i="2"/>
  <c r="CO31" i="2"/>
  <c r="AE31" i="2"/>
  <c r="AD31" i="2"/>
  <c r="J31" i="2"/>
  <c r="I31" i="2"/>
  <c r="K31" i="2"/>
  <c r="L31" i="2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Q31" i="2"/>
  <c r="AF31" i="2"/>
  <c r="AG31" i="2"/>
  <c r="AP31" i="2"/>
  <c r="A32" i="2"/>
  <c r="Y31" i="2"/>
  <c r="U31" i="2"/>
  <c r="V31" i="2"/>
  <c r="GQ32" i="2"/>
  <c r="GP32" i="2"/>
  <c r="FU32" i="2"/>
  <c r="FV32" i="2"/>
  <c r="FA32" i="2"/>
  <c r="EZ32" i="2"/>
  <c r="EF32" i="2"/>
  <c r="EE32" i="2"/>
  <c r="DK32" i="2"/>
  <c r="DJ32" i="2"/>
  <c r="CP32" i="2"/>
  <c r="CO32" i="2"/>
  <c r="BU32" i="2"/>
  <c r="BT32" i="2"/>
  <c r="AZ32" i="2"/>
  <c r="AY32" i="2"/>
  <c r="AE32" i="2"/>
  <c r="AD32" i="2"/>
  <c r="J32" i="2"/>
  <c r="I32" i="2"/>
  <c r="K32" i="2"/>
  <c r="L32" i="2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Q32" i="2"/>
  <c r="AG32" i="2"/>
  <c r="AF32" i="2"/>
  <c r="AP32" i="2"/>
  <c r="Y32" i="2"/>
  <c r="U32" i="2"/>
  <c r="V32" i="2"/>
  <c r="A33" i="2"/>
  <c r="GQ33" i="2"/>
  <c r="GP33" i="2"/>
  <c r="FU33" i="2"/>
  <c r="FV33" i="2"/>
  <c r="FA33" i="2"/>
  <c r="EZ33" i="2"/>
  <c r="EF33" i="2"/>
  <c r="EE33" i="2"/>
  <c r="DK33" i="2"/>
  <c r="DJ33" i="2"/>
  <c r="CP33" i="2"/>
  <c r="CO33" i="2"/>
  <c r="BU33" i="2"/>
  <c r="BT33" i="2"/>
  <c r="AZ33" i="2"/>
  <c r="AY33" i="2"/>
  <c r="AE33" i="2"/>
  <c r="AD33" i="2"/>
  <c r="K33" i="2"/>
  <c r="J33" i="2"/>
  <c r="I33" i="2"/>
  <c r="L33" i="2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/>
  <c r="K15" i="4" s="1"/>
  <c r="GR33" i="2"/>
  <c r="GK33" i="2"/>
  <c r="FW33" i="2"/>
  <c r="FM33" i="2"/>
  <c r="J13" i="4"/>
  <c r="K13" i="4" s="1"/>
  <c r="GS33" i="2"/>
  <c r="FP33" i="2"/>
  <c r="GG33" i="2"/>
  <c r="FX33" i="2"/>
  <c r="EQ33" i="2"/>
  <c r="EH33" i="2"/>
  <c r="CJ33" i="2"/>
  <c r="FB33" i="2"/>
  <c r="ER33" i="2"/>
  <c r="J12" i="4"/>
  <c r="K12" i="4" s="1"/>
  <c r="DV33" i="2"/>
  <c r="DM33" i="2"/>
  <c r="DA33" i="2"/>
  <c r="GH33" i="2"/>
  <c r="J14" i="4"/>
  <c r="K14" i="4" s="1"/>
  <c r="FL33" i="2"/>
  <c r="FC33" i="2"/>
  <c r="EU33" i="2"/>
  <c r="EG33" i="2"/>
  <c r="DW33" i="2"/>
  <c r="J11" i="4"/>
  <c r="K11" i="4" s="1"/>
  <c r="DB33" i="2"/>
  <c r="J10" i="4"/>
  <c r="K10" i="4" s="1"/>
  <c r="DL33" i="2"/>
  <c r="CQ33" i="2"/>
  <c r="DZ33" i="2"/>
  <c r="CG33" i="2"/>
  <c r="J9" i="4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P33" i="2"/>
  <c r="AF33" i="2"/>
  <c r="AQ33" i="2"/>
  <c r="AG33" i="2"/>
  <c r="Y33" i="2"/>
  <c r="U33" i="2"/>
  <c r="A34" i="2"/>
  <c r="V33" i="2"/>
  <c r="GQ34" i="2"/>
  <c r="GP34" i="2"/>
  <c r="FU34" i="2"/>
  <c r="FV34" i="2"/>
  <c r="FA34" i="2"/>
  <c r="EZ34" i="2"/>
  <c r="EE34" i="2"/>
  <c r="EF34" i="2"/>
  <c r="DK34" i="2"/>
  <c r="DJ34" i="2"/>
  <c r="CP34" i="2"/>
  <c r="CO34" i="2"/>
  <c r="BU34" i="2"/>
  <c r="BT34" i="2"/>
  <c r="AZ34" i="2"/>
  <c r="AY34" i="2"/>
  <c r="AE34" i="2"/>
  <c r="AD34" i="2"/>
  <c r="K34" i="2"/>
  <c r="J34" i="2"/>
  <c r="I34" i="2"/>
  <c r="L34" i="2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P34" i="2"/>
  <c r="AF34" i="2"/>
  <c r="AQ34" i="2"/>
  <c r="AG34" i="2"/>
  <c r="A35" i="2"/>
  <c r="Y34" i="2"/>
  <c r="U34" i="2"/>
  <c r="V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BT35" i="2"/>
  <c r="AZ35" i="2"/>
  <c r="AY35" i="2"/>
  <c r="AE35" i="2"/>
  <c r="AD35" i="2"/>
  <c r="K35" i="2"/>
  <c r="J35" i="2"/>
  <c r="I35" i="2"/>
  <c r="L35" i="2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/>
  <c r="I10" i="4" s="1"/>
  <c r="DH34" i="2"/>
  <c r="FS34" i="2"/>
  <c r="CK34" i="2"/>
  <c r="CN33" i="2"/>
  <c r="EW34" i="2"/>
  <c r="HH34" i="2"/>
  <c r="FT33" i="2"/>
  <c r="FQ34" i="2"/>
  <c r="EA34" i="2"/>
  <c r="ED33" i="2"/>
  <c r="H11" i="4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/>
  <c r="I12" i="4" s="1"/>
  <c r="HG34" i="2"/>
  <c r="HJ33" i="2"/>
  <c r="H15" i="4"/>
  <c r="I15" i="4" s="1"/>
  <c r="GO33" i="2"/>
  <c r="H14" i="4"/>
  <c r="I14" i="4" s="1"/>
  <c r="GL34" i="2"/>
  <c r="AQ35" i="2"/>
  <c r="AP35" i="2"/>
  <c r="AF35" i="2"/>
  <c r="AG35" i="2"/>
  <c r="Y35" i="2"/>
  <c r="V35" i="2"/>
  <c r="A36" i="2"/>
  <c r="U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BU36" i="2"/>
  <c r="BT36" i="2"/>
  <c r="AZ36" i="2"/>
  <c r="AY36" i="2"/>
  <c r="AE36" i="2"/>
  <c r="AD36" i="2"/>
  <c r="K36" i="2"/>
  <c r="J36" i="2"/>
  <c r="I36" i="2"/>
  <c r="H13" i="4"/>
  <c r="I13" i="4" s="1"/>
  <c r="H9" i="4"/>
  <c r="I9" i="4" s="1"/>
  <c r="L36" i="2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F36" i="2"/>
  <c r="AP36" i="2"/>
  <c r="AG36" i="2"/>
  <c r="AQ36" i="2"/>
  <c r="Y36" i="2"/>
  <c r="A37" i="2"/>
  <c r="U36" i="2"/>
  <c r="V36" i="2"/>
  <c r="GQ37" i="2"/>
  <c r="GP37" i="2"/>
  <c r="FU37" i="2"/>
  <c r="FV37" i="2"/>
  <c r="FA37" i="2"/>
  <c r="EZ37" i="2"/>
  <c r="EF37" i="2"/>
  <c r="EE37" i="2"/>
  <c r="DK37" i="2"/>
  <c r="DJ37" i="2"/>
  <c r="CP37" i="2"/>
  <c r="CO37" i="2"/>
  <c r="BU37" i="2"/>
  <c r="BT37" i="2"/>
  <c r="AZ37" i="2"/>
  <c r="AY37" i="2"/>
  <c r="AE37" i="2"/>
  <c r="AD37" i="2"/>
  <c r="K37" i="2"/>
  <c r="J37" i="2"/>
  <c r="I37" i="2"/>
  <c r="L37" i="2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Q37" i="2"/>
  <c r="AG37" i="2"/>
  <c r="AF37" i="2"/>
  <c r="AP37" i="2"/>
  <c r="A38" i="2"/>
  <c r="U37" i="2"/>
  <c r="Y37" i="2"/>
  <c r="V37" i="2"/>
  <c r="GQ38" i="2"/>
  <c r="GP38" i="2"/>
  <c r="FU38" i="2"/>
  <c r="FV38" i="2"/>
  <c r="FA38" i="2"/>
  <c r="EZ38" i="2"/>
  <c r="EF38" i="2"/>
  <c r="EE38" i="2"/>
  <c r="DK38" i="2"/>
  <c r="DJ38" i="2"/>
  <c r="CP38" i="2"/>
  <c r="CO38" i="2"/>
  <c r="BU38" i="2"/>
  <c r="BT38" i="2"/>
  <c r="AZ38" i="2"/>
  <c r="AY38" i="2"/>
  <c r="AE38" i="2"/>
  <c r="AD38" i="2"/>
  <c r="K38" i="2"/>
  <c r="J38" i="2"/>
  <c r="I38" i="2"/>
  <c r="L38" i="2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P38" i="2"/>
  <c r="AF38" i="2"/>
  <c r="AQ38" i="2"/>
  <c r="AG38" i="2"/>
  <c r="U38" i="2"/>
  <c r="V38" i="2"/>
  <c r="A39" i="2"/>
  <c r="Y38" i="2"/>
  <c r="GQ39" i="2"/>
  <c r="GP39" i="2"/>
  <c r="FU39" i="2"/>
  <c r="FV39" i="2"/>
  <c r="FA39" i="2"/>
  <c r="EZ39" i="2"/>
  <c r="EF39" i="2"/>
  <c r="EE39" i="2"/>
  <c r="DK39" i="2"/>
  <c r="DJ39" i="2"/>
  <c r="CP39" i="2"/>
  <c r="BT39" i="2"/>
  <c r="AZ39" i="2"/>
  <c r="AY39" i="2"/>
  <c r="BU39" i="2"/>
  <c r="CO39" i="2"/>
  <c r="AE39" i="2"/>
  <c r="AD39" i="2"/>
  <c r="J39" i="2"/>
  <c r="I39" i="2"/>
  <c r="K39" i="2"/>
  <c r="L39" i="2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Q39" i="2"/>
  <c r="AP39" i="2"/>
  <c r="AF39" i="2"/>
  <c r="AG39" i="2"/>
  <c r="A40" i="2"/>
  <c r="U39" i="2"/>
  <c r="V39" i="2"/>
  <c r="Y39" i="2"/>
  <c r="GQ40" i="2"/>
  <c r="GP40" i="2"/>
  <c r="FU40" i="2"/>
  <c r="FV40" i="2"/>
  <c r="FA40" i="2"/>
  <c r="EZ40" i="2"/>
  <c r="EF40" i="2"/>
  <c r="EE40" i="2"/>
  <c r="DK40" i="2"/>
  <c r="DJ40" i="2"/>
  <c r="CP40" i="2"/>
  <c r="CO40" i="2"/>
  <c r="BU40" i="2"/>
  <c r="BT40" i="2"/>
  <c r="AZ40" i="2"/>
  <c r="AY40" i="2"/>
  <c r="AE40" i="2"/>
  <c r="AD40" i="2"/>
  <c r="J40" i="2"/>
  <c r="I40" i="2"/>
  <c r="K40" i="2"/>
  <c r="L40" i="2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Q40" i="2"/>
  <c r="AG40" i="2"/>
  <c r="AP40" i="2"/>
  <c r="AF40" i="2"/>
  <c r="Y40" i="2"/>
  <c r="U40" i="2"/>
  <c r="V40" i="2"/>
  <c r="A41" i="2"/>
  <c r="GQ41" i="2"/>
  <c r="GP41" i="2"/>
  <c r="FU41" i="2"/>
  <c r="FV41" i="2"/>
  <c r="FA41" i="2"/>
  <c r="EZ41" i="2"/>
  <c r="EF41" i="2"/>
  <c r="EE41" i="2"/>
  <c r="DK41" i="2"/>
  <c r="DJ41" i="2"/>
  <c r="CP41" i="2"/>
  <c r="CO41" i="2"/>
  <c r="BU41" i="2"/>
  <c r="BT41" i="2"/>
  <c r="AZ41" i="2"/>
  <c r="AY41" i="2"/>
  <c r="AE41" i="2"/>
  <c r="AD41" i="2"/>
  <c r="K41" i="2"/>
  <c r="J41" i="2"/>
  <c r="I41" i="2"/>
  <c r="L41" i="2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P41" i="2"/>
  <c r="AF41" i="2"/>
  <c r="AQ41" i="2"/>
  <c r="AG41" i="2"/>
  <c r="Y41" i="2"/>
  <c r="U41" i="2"/>
  <c r="V41" i="2"/>
  <c r="A42" i="2"/>
  <c r="GQ42" i="2"/>
  <c r="GP42" i="2"/>
  <c r="FU42" i="2"/>
  <c r="FV42" i="2"/>
  <c r="FA42" i="2"/>
  <c r="EZ42" i="2"/>
  <c r="EF42" i="2"/>
  <c r="EE42" i="2"/>
  <c r="DK42" i="2"/>
  <c r="DJ42" i="2"/>
  <c r="CP42" i="2"/>
  <c r="CO42" i="2"/>
  <c r="BU42" i="2"/>
  <c r="BT42" i="2"/>
  <c r="AZ42" i="2"/>
  <c r="AY42" i="2"/>
  <c r="AE42" i="2"/>
  <c r="AD42" i="2"/>
  <c r="K42" i="2"/>
  <c r="J42" i="2"/>
  <c r="I42" i="2"/>
  <c r="GM41" i="2"/>
  <c r="L42" i="2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GQ43" i="2"/>
  <c r="FU43" i="2"/>
  <c r="FV43" i="2"/>
  <c r="GP43" i="2"/>
  <c r="FA43" i="2"/>
  <c r="EZ43" i="2"/>
  <c r="EF43" i="2"/>
  <c r="EE43" i="2"/>
  <c r="CP43" i="2"/>
  <c r="DK43" i="2"/>
  <c r="DJ43" i="2"/>
  <c r="CO43" i="2"/>
  <c r="BU43" i="2"/>
  <c r="BT43" i="2"/>
  <c r="AZ43" i="2"/>
  <c r="AY43" i="2"/>
  <c r="AE43" i="2"/>
  <c r="AD43" i="2"/>
  <c r="K43" i="2"/>
  <c r="J43" i="2"/>
  <c r="I43" i="2"/>
  <c r="L43" i="2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Q43" i="2"/>
  <c r="AP43" i="2"/>
  <c r="AG43" i="2"/>
  <c r="AF43" i="2"/>
  <c r="V43" i="2"/>
  <c r="U43" i="2"/>
  <c r="A44" i="2"/>
  <c r="Y43" i="2"/>
  <c r="GQ44" i="2"/>
  <c r="GP44" i="2"/>
  <c r="FU44" i="2"/>
  <c r="FV44" i="2"/>
  <c r="FA44" i="2"/>
  <c r="EZ44" i="2"/>
  <c r="EF44" i="2"/>
  <c r="EE44" i="2"/>
  <c r="DK44" i="2"/>
  <c r="DJ44" i="2"/>
  <c r="CP44" i="2"/>
  <c r="CO44" i="2"/>
  <c r="BU44" i="2"/>
  <c r="BT44" i="2"/>
  <c r="AZ44" i="2"/>
  <c r="AY44" i="2"/>
  <c r="AE44" i="2"/>
  <c r="AD44" i="2"/>
  <c r="K44" i="2"/>
  <c r="J44" i="2"/>
  <c r="I44" i="2"/>
  <c r="L44" i="2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Q44" i="2"/>
  <c r="AP44" i="2"/>
  <c r="AG44" i="2"/>
  <c r="AF44" i="2"/>
  <c r="V44" i="2"/>
  <c r="A45" i="2"/>
  <c r="U44" i="2"/>
  <c r="Y44" i="2"/>
  <c r="GQ45" i="2"/>
  <c r="GP45" i="2"/>
  <c r="FU45" i="2"/>
  <c r="FV45" i="2"/>
  <c r="FA45" i="2"/>
  <c r="EZ45" i="2"/>
  <c r="EF45" i="2"/>
  <c r="EE45" i="2"/>
  <c r="DK45" i="2"/>
  <c r="DJ45" i="2"/>
  <c r="CP45" i="2"/>
  <c r="CO45" i="2"/>
  <c r="BU45" i="2"/>
  <c r="BT45" i="2"/>
  <c r="AZ45" i="2"/>
  <c r="AY45" i="2"/>
  <c r="AE45" i="2"/>
  <c r="AD45" i="2"/>
  <c r="K45" i="2"/>
  <c r="J45" i="2"/>
  <c r="I45" i="2"/>
  <c r="L45" i="2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Q45" i="2"/>
  <c r="AG45" i="2"/>
  <c r="AF45" i="2"/>
  <c r="AP45" i="2"/>
  <c r="U45" i="2"/>
  <c r="V45" i="2"/>
  <c r="A46" i="2"/>
  <c r="Y45" i="2"/>
  <c r="GQ46" i="2"/>
  <c r="GP46" i="2"/>
  <c r="FU46" i="2"/>
  <c r="FV46" i="2"/>
  <c r="FA46" i="2"/>
  <c r="EZ46" i="2"/>
  <c r="EF46" i="2"/>
  <c r="EE46" i="2"/>
  <c r="DK46" i="2"/>
  <c r="DJ46" i="2"/>
  <c r="CP46" i="2"/>
  <c r="CO46" i="2"/>
  <c r="BU46" i="2"/>
  <c r="BT46" i="2"/>
  <c r="AZ46" i="2"/>
  <c r="AY46" i="2"/>
  <c r="AE46" i="2"/>
  <c r="AD46" i="2"/>
  <c r="K46" i="2"/>
  <c r="J46" i="2"/>
  <c r="I46" i="2"/>
  <c r="L46" i="2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P46" i="2"/>
  <c r="AF46" i="2"/>
  <c r="AQ46" i="2"/>
  <c r="AG46" i="2"/>
  <c r="A47" i="2"/>
  <c r="Y46" i="2"/>
  <c r="U46" i="2"/>
  <c r="V46" i="2"/>
  <c r="GQ47" i="2"/>
  <c r="GP47" i="2"/>
  <c r="FU47" i="2"/>
  <c r="FV47" i="2"/>
  <c r="FA47" i="2"/>
  <c r="EZ47" i="2"/>
  <c r="EF47" i="2"/>
  <c r="EE47" i="2"/>
  <c r="DK47" i="2"/>
  <c r="DJ47" i="2"/>
  <c r="CP47" i="2"/>
  <c r="CO47" i="2"/>
  <c r="BT47" i="2"/>
  <c r="AZ47" i="2"/>
  <c r="AY47" i="2"/>
  <c r="BU47" i="2"/>
  <c r="AE47" i="2"/>
  <c r="AD47" i="2"/>
  <c r="J47" i="2"/>
  <c r="I47" i="2"/>
  <c r="K47" i="2"/>
  <c r="L47" i="2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GQ48" i="2"/>
  <c r="GP48" i="2"/>
  <c r="FU48" i="2"/>
  <c r="FV48" i="2"/>
  <c r="FA48" i="2"/>
  <c r="EZ48" i="2"/>
  <c r="EF48" i="2"/>
  <c r="EE48" i="2"/>
  <c r="DK48" i="2"/>
  <c r="DJ48" i="2"/>
  <c r="CP48" i="2"/>
  <c r="CO48" i="2"/>
  <c r="BU48" i="2"/>
  <c r="BT48" i="2"/>
  <c r="AZ48" i="2"/>
  <c r="AY48" i="2"/>
  <c r="AE48" i="2"/>
  <c r="AD48" i="2"/>
  <c r="J48" i="2"/>
  <c r="I48" i="2"/>
  <c r="K48" i="2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Q48" i="2"/>
  <c r="AG48" i="2"/>
  <c r="AF48" i="2"/>
  <c r="AP48" i="2"/>
  <c r="Y48" i="2"/>
  <c r="U48" i="2"/>
  <c r="V48" i="2"/>
  <c r="A49" i="2"/>
  <c r="GQ49" i="2"/>
  <c r="GP49" i="2"/>
  <c r="FU49" i="2"/>
  <c r="FV49" i="2"/>
  <c r="FA49" i="2"/>
  <c r="EZ49" i="2"/>
  <c r="EF49" i="2"/>
  <c r="EE49" i="2"/>
  <c r="DK49" i="2"/>
  <c r="DJ49" i="2"/>
  <c r="CP49" i="2"/>
  <c r="CO49" i="2"/>
  <c r="BU49" i="2"/>
  <c r="BT49" i="2"/>
  <c r="AZ49" i="2"/>
  <c r="AY49" i="2"/>
  <c r="AE49" i="2"/>
  <c r="AD49" i="2"/>
  <c r="K49" i="2"/>
  <c r="J49" i="2"/>
  <c r="I49" i="2"/>
  <c r="EW48" i="2"/>
  <c r="L49" i="2"/>
  <c r="GM48" i="2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P49" i="2"/>
  <c r="AF49" i="2"/>
  <c r="AQ49" i="2"/>
  <c r="AG49" i="2"/>
  <c r="V49" i="2"/>
  <c r="A50" i="2"/>
  <c r="Y49" i="2"/>
  <c r="U49" i="2"/>
  <c r="GQ50" i="2"/>
  <c r="GP50" i="2"/>
  <c r="FU50" i="2"/>
  <c r="FV50" i="2"/>
  <c r="FA50" i="2"/>
  <c r="EZ50" i="2"/>
  <c r="EF50" i="2"/>
  <c r="EE50" i="2"/>
  <c r="DK50" i="2"/>
  <c r="DJ50" i="2"/>
  <c r="CP50" i="2"/>
  <c r="CO50" i="2"/>
  <c r="BU50" i="2"/>
  <c r="BT50" i="2"/>
  <c r="AZ50" i="2"/>
  <c r="AY50" i="2"/>
  <c r="AE50" i="2"/>
  <c r="AD50" i="2"/>
  <c r="K50" i="2"/>
  <c r="J50" i="2"/>
  <c r="I50" i="2"/>
  <c r="L50" i="2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P50" i="2"/>
  <c r="AF50" i="2"/>
  <c r="AQ50" i="2"/>
  <c r="AG50" i="2"/>
  <c r="Y50" i="2"/>
  <c r="U50" i="2"/>
  <c r="V50" i="2"/>
  <c r="A51" i="2"/>
  <c r="GQ51" i="2"/>
  <c r="FU51" i="2"/>
  <c r="FV51" i="2"/>
  <c r="GP51" i="2"/>
  <c r="FA51" i="2"/>
  <c r="EZ51" i="2"/>
  <c r="EF51" i="2"/>
  <c r="EE51" i="2"/>
  <c r="DK51" i="2"/>
  <c r="CO51" i="2"/>
  <c r="BU51" i="2"/>
  <c r="DJ51" i="2"/>
  <c r="CP51" i="2"/>
  <c r="BT51" i="2"/>
  <c r="AZ51" i="2"/>
  <c r="AY51" i="2"/>
  <c r="AE51" i="2"/>
  <c r="AD51" i="2"/>
  <c r="K51" i="2"/>
  <c r="J51" i="2"/>
  <c r="I51" i="2"/>
  <c r="L51" i="2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Q51" i="2"/>
  <c r="AP51" i="2"/>
  <c r="AF51" i="2"/>
  <c r="AG51" i="2"/>
  <c r="V51" i="2"/>
  <c r="U51" i="2"/>
  <c r="A52" i="2"/>
  <c r="Y51" i="2"/>
  <c r="GQ52" i="2"/>
  <c r="GP52" i="2"/>
  <c r="FU52" i="2"/>
  <c r="FV52" i="2"/>
  <c r="FA52" i="2"/>
  <c r="EZ52" i="2"/>
  <c r="EF52" i="2"/>
  <c r="EE52" i="2"/>
  <c r="DK52" i="2"/>
  <c r="DJ52" i="2"/>
  <c r="CO52" i="2"/>
  <c r="BU52" i="2"/>
  <c r="CP52" i="2"/>
  <c r="BT52" i="2"/>
  <c r="AZ52" i="2"/>
  <c r="AY52" i="2"/>
  <c r="AE52" i="2"/>
  <c r="AD52" i="2"/>
  <c r="K52" i="2"/>
  <c r="J52" i="2"/>
  <c r="I52" i="2"/>
  <c r="L52" i="2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Q52" i="2"/>
  <c r="AG52" i="2"/>
  <c r="AP52" i="2"/>
  <c r="AF52" i="2"/>
  <c r="U52" i="2"/>
  <c r="V52" i="2"/>
  <c r="Y52" i="2"/>
  <c r="A53" i="2"/>
  <c r="GQ53" i="2"/>
  <c r="GP53" i="2"/>
  <c r="FU53" i="2"/>
  <c r="FV53" i="2"/>
  <c r="FA53" i="2"/>
  <c r="EZ53" i="2"/>
  <c r="EF53" i="2"/>
  <c r="EE53" i="2"/>
  <c r="DK53" i="2"/>
  <c r="DJ53" i="2"/>
  <c r="CP53" i="2"/>
  <c r="CO53" i="2"/>
  <c r="BU53" i="2"/>
  <c r="BT53" i="2"/>
  <c r="AZ53" i="2"/>
  <c r="AY53" i="2"/>
  <c r="AE53" i="2"/>
  <c r="AD53" i="2"/>
  <c r="K53" i="2"/>
  <c r="J53" i="2"/>
  <c r="I53" i="2"/>
  <c r="FR52" i="2"/>
  <c r="L53" i="2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Q53" i="2"/>
  <c r="AG53" i="2"/>
  <c r="AP53" i="2"/>
  <c r="AF53" i="2"/>
  <c r="Y53" i="2"/>
  <c r="U53" i="2"/>
  <c r="A54" i="2"/>
  <c r="V53" i="2"/>
  <c r="GQ54" i="2"/>
  <c r="GP54" i="2"/>
  <c r="FU54" i="2"/>
  <c r="FV54" i="2"/>
  <c r="FA54" i="2"/>
  <c r="EZ54" i="2"/>
  <c r="EF54" i="2"/>
  <c r="EE54" i="2"/>
  <c r="DK54" i="2"/>
  <c r="DJ54" i="2"/>
  <c r="CP54" i="2"/>
  <c r="CO54" i="2"/>
  <c r="BU54" i="2"/>
  <c r="BT54" i="2"/>
  <c r="AZ54" i="2"/>
  <c r="AY54" i="2"/>
  <c r="AE54" i="2"/>
  <c r="AD54" i="2"/>
  <c r="K54" i="2"/>
  <c r="J54" i="2"/>
  <c r="I54" i="2"/>
  <c r="L54" i="2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P54" i="2"/>
  <c r="AF54" i="2"/>
  <c r="AG54" i="2"/>
  <c r="AQ54" i="2"/>
  <c r="A55" i="2"/>
  <c r="Y54" i="2"/>
  <c r="U54" i="2"/>
  <c r="V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BT55" i="2"/>
  <c r="AZ55" i="2"/>
  <c r="AY55" i="2"/>
  <c r="BU55" i="2"/>
  <c r="AE55" i="2"/>
  <c r="AD55" i="2"/>
  <c r="J55" i="2"/>
  <c r="I55" i="2"/>
  <c r="K55" i="2"/>
  <c r="L55" i="2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Q55" i="2"/>
  <c r="AG55" i="2"/>
  <c r="AF55" i="2"/>
  <c r="AP55" i="2"/>
  <c r="A56" i="2"/>
  <c r="Y55" i="2"/>
  <c r="V55" i="2"/>
  <c r="U55" i="2"/>
  <c r="GQ56" i="2"/>
  <c r="GP56" i="2"/>
  <c r="FU56" i="2"/>
  <c r="FV56" i="2"/>
  <c r="FA56" i="2"/>
  <c r="EZ56" i="2"/>
  <c r="EF56" i="2"/>
  <c r="EE56" i="2"/>
  <c r="DK56" i="2"/>
  <c r="DJ56" i="2"/>
  <c r="CP56" i="2"/>
  <c r="CO56" i="2"/>
  <c r="BU56" i="2"/>
  <c r="BT56" i="2"/>
  <c r="AZ56" i="2"/>
  <c r="AY56" i="2"/>
  <c r="AE56" i="2"/>
  <c r="AD56" i="2"/>
  <c r="J56" i="2"/>
  <c r="I56" i="2"/>
  <c r="K56" i="2"/>
  <c r="L56" i="2"/>
  <c r="DG55" i="2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Q56" i="2"/>
  <c r="AG56" i="2"/>
  <c r="AP56" i="2"/>
  <c r="AF56" i="2"/>
  <c r="Y56" i="2"/>
  <c r="A57" i="2"/>
  <c r="U56" i="2"/>
  <c r="V56" i="2"/>
  <c r="GQ57" i="2"/>
  <c r="GP57" i="2"/>
  <c r="FU57" i="2"/>
  <c r="FV57" i="2"/>
  <c r="FA57" i="2"/>
  <c r="EZ57" i="2"/>
  <c r="EF57" i="2"/>
  <c r="EE57" i="2"/>
  <c r="DK57" i="2"/>
  <c r="DJ57" i="2"/>
  <c r="CP57" i="2"/>
  <c r="CO57" i="2"/>
  <c r="BU57" i="2"/>
  <c r="BT57" i="2"/>
  <c r="AZ57" i="2"/>
  <c r="AY57" i="2"/>
  <c r="AE57" i="2"/>
  <c r="AD57" i="2"/>
  <c r="K57" i="2"/>
  <c r="J57" i="2"/>
  <c r="I57" i="2"/>
  <c r="L57" i="2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P57" i="2"/>
  <c r="AF57" i="2"/>
  <c r="AQ57" i="2"/>
  <c r="AG57" i="2"/>
  <c r="A58" i="2"/>
  <c r="V57" i="2"/>
  <c r="Y57" i="2"/>
  <c r="U57" i="2"/>
  <c r="GQ58" i="2"/>
  <c r="GP58" i="2"/>
  <c r="FU58" i="2"/>
  <c r="FV58" i="2"/>
  <c r="FA58" i="2"/>
  <c r="EZ58" i="2"/>
  <c r="EF58" i="2"/>
  <c r="EE58" i="2"/>
  <c r="DK58" i="2"/>
  <c r="DJ58" i="2"/>
  <c r="CP58" i="2"/>
  <c r="CO58" i="2"/>
  <c r="BU58" i="2"/>
  <c r="BT58" i="2"/>
  <c r="AZ58" i="2"/>
  <c r="AY58" i="2"/>
  <c r="AE58" i="2"/>
  <c r="AD58" i="2"/>
  <c r="K58" i="2"/>
  <c r="J58" i="2"/>
  <c r="I58" i="2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P58" i="2"/>
  <c r="AF58" i="2"/>
  <c r="AQ58" i="2"/>
  <c r="AG58" i="2"/>
  <c r="V58" i="2"/>
  <c r="U58" i="2"/>
  <c r="A59" i="2"/>
  <c r="Y58" i="2"/>
  <c r="GQ59" i="2"/>
  <c r="FU59" i="2"/>
  <c r="FV59" i="2"/>
  <c r="GP59" i="2"/>
  <c r="FA59" i="2"/>
  <c r="EZ59" i="2"/>
  <c r="EF59" i="2"/>
  <c r="EE59" i="2"/>
  <c r="CO59" i="2"/>
  <c r="BU59" i="2"/>
  <c r="DK59" i="2"/>
  <c r="DJ59" i="2"/>
  <c r="CP59" i="2"/>
  <c r="BT59" i="2"/>
  <c r="AZ59" i="2"/>
  <c r="AY59" i="2"/>
  <c r="AE59" i="2"/>
  <c r="AD59" i="2"/>
  <c r="K59" i="2"/>
  <c r="J59" i="2"/>
  <c r="I59" i="2"/>
  <c r="FR58" i="2"/>
  <c r="L59" i="2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Q59" i="2"/>
  <c r="AP59" i="2"/>
  <c r="AF59" i="2"/>
  <c r="AG59" i="2"/>
  <c r="A60" i="2"/>
  <c r="Y59" i="2"/>
  <c r="U59" i="2"/>
  <c r="V59" i="2"/>
  <c r="GQ60" i="2"/>
  <c r="GP60" i="2"/>
  <c r="FU60" i="2"/>
  <c r="FV60" i="2"/>
  <c r="FA60" i="2"/>
  <c r="EZ60" i="2"/>
  <c r="EF60" i="2"/>
  <c r="EE60" i="2"/>
  <c r="DK60" i="2"/>
  <c r="DJ60" i="2"/>
  <c r="CO60" i="2"/>
  <c r="BU60" i="2"/>
  <c r="CP60" i="2"/>
  <c r="BT60" i="2"/>
  <c r="AZ60" i="2"/>
  <c r="AY60" i="2"/>
  <c r="AE60" i="2"/>
  <c r="AD60" i="2"/>
  <c r="K60" i="2"/>
  <c r="J60" i="2"/>
  <c r="I60" i="2"/>
  <c r="L60" i="2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P60" i="2"/>
  <c r="AF60" i="2"/>
  <c r="AQ60" i="2"/>
  <c r="AG60" i="2"/>
  <c r="U60" i="2"/>
  <c r="V60" i="2"/>
  <c r="A61" i="2"/>
  <c r="Y60" i="2"/>
  <c r="GQ61" i="2"/>
  <c r="GP61" i="2"/>
  <c r="FU61" i="2"/>
  <c r="FV61" i="2"/>
  <c r="FA61" i="2"/>
  <c r="EZ61" i="2"/>
  <c r="EF61" i="2"/>
  <c r="EE61" i="2"/>
  <c r="DK61" i="2"/>
  <c r="DJ61" i="2"/>
  <c r="CO61" i="2"/>
  <c r="BU61" i="2"/>
  <c r="CP61" i="2"/>
  <c r="BT61" i="2"/>
  <c r="AZ61" i="2"/>
  <c r="AY61" i="2"/>
  <c r="AE61" i="2"/>
  <c r="AD61" i="2"/>
  <c r="K61" i="2"/>
  <c r="J61" i="2"/>
  <c r="I61" i="2"/>
  <c r="L61" i="2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Q61" i="2"/>
  <c r="AG61" i="2"/>
  <c r="AP61" i="2"/>
  <c r="AF61" i="2"/>
  <c r="Y61" i="2"/>
  <c r="V61" i="2"/>
  <c r="A62" i="2"/>
  <c r="U61" i="2"/>
  <c r="GQ62" i="2"/>
  <c r="GP62" i="2"/>
  <c r="FU62" i="2"/>
  <c r="FV62" i="2"/>
  <c r="FA62" i="2"/>
  <c r="EZ62" i="2"/>
  <c r="EF62" i="2"/>
  <c r="EE62" i="2"/>
  <c r="DK62" i="2"/>
  <c r="DJ62" i="2"/>
  <c r="CO62" i="2"/>
  <c r="BU62" i="2"/>
  <c r="CP62" i="2"/>
  <c r="BT62" i="2"/>
  <c r="AZ62" i="2"/>
  <c r="AY62" i="2"/>
  <c r="AE62" i="2"/>
  <c r="AD62" i="2"/>
  <c r="K62" i="2"/>
  <c r="J62" i="2"/>
  <c r="I62" i="2"/>
  <c r="DG61" i="2"/>
  <c r="L62" i="2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P62" i="2"/>
  <c r="AF62" i="2"/>
  <c r="AQ62" i="2"/>
  <c r="AG62" i="2"/>
  <c r="U62" i="2"/>
  <c r="V62" i="2"/>
  <c r="A63" i="2"/>
  <c r="Y62" i="2"/>
  <c r="GQ63" i="2"/>
  <c r="GP63" i="2"/>
  <c r="FU63" i="2"/>
  <c r="FV63" i="2"/>
  <c r="FA63" i="2"/>
  <c r="EZ63" i="2"/>
  <c r="EF63" i="2"/>
  <c r="EE63" i="2"/>
  <c r="DK63" i="2"/>
  <c r="DJ63" i="2"/>
  <c r="CP63" i="2"/>
  <c r="BT63" i="2"/>
  <c r="AZ63" i="2"/>
  <c r="AY63" i="2"/>
  <c r="CO63" i="2"/>
  <c r="BU63" i="2"/>
  <c r="AE63" i="2"/>
  <c r="AD63" i="2"/>
  <c r="J63" i="2"/>
  <c r="I63" i="2"/>
  <c r="K63" i="2"/>
  <c r="DG62" i="2"/>
  <c r="L63" i="2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Q63" i="2"/>
  <c r="AP63" i="2"/>
  <c r="AF63" i="2"/>
  <c r="AG63" i="2"/>
  <c r="V63" i="2"/>
  <c r="U63" i="2"/>
  <c r="A64" i="2"/>
  <c r="Y63" i="2"/>
  <c r="GQ64" i="2"/>
  <c r="GP64" i="2"/>
  <c r="FU64" i="2"/>
  <c r="FV64" i="2"/>
  <c r="FA64" i="2"/>
  <c r="EZ64" i="2"/>
  <c r="EF64" i="2"/>
  <c r="EE64" i="2"/>
  <c r="DK64" i="2"/>
  <c r="DJ64" i="2"/>
  <c r="CP64" i="2"/>
  <c r="CO64" i="2"/>
  <c r="BU64" i="2"/>
  <c r="BT64" i="2"/>
  <c r="AZ64" i="2"/>
  <c r="AY64" i="2"/>
  <c r="AE64" i="2"/>
  <c r="AD64" i="2"/>
  <c r="J64" i="2"/>
  <c r="I64" i="2"/>
  <c r="K64" i="2"/>
  <c r="L64" i="2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Q64" i="2"/>
  <c r="AG64" i="2"/>
  <c r="AP64" i="2"/>
  <c r="AF64" i="2"/>
  <c r="V64" i="2"/>
  <c r="U64" i="2"/>
  <c r="Y64" i="2"/>
  <c r="A65" i="2"/>
  <c r="GQ65" i="2"/>
  <c r="GP65" i="2"/>
  <c r="FU65" i="2"/>
  <c r="FV65" i="2"/>
  <c r="FA65" i="2"/>
  <c r="EZ65" i="2"/>
  <c r="EF65" i="2"/>
  <c r="EE65" i="2"/>
  <c r="DK65" i="2"/>
  <c r="DJ65" i="2"/>
  <c r="CP65" i="2"/>
  <c r="CO65" i="2"/>
  <c r="BU65" i="2"/>
  <c r="BT65" i="2"/>
  <c r="AZ65" i="2"/>
  <c r="AY65" i="2"/>
  <c r="AE65" i="2"/>
  <c r="AD65" i="2"/>
  <c r="K65" i="2"/>
  <c r="J65" i="2"/>
  <c r="I65" i="2"/>
  <c r="EW64" i="2"/>
  <c r="L65" i="2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P65" i="2"/>
  <c r="AF65" i="2"/>
  <c r="AQ65" i="2"/>
  <c r="AG65" i="2"/>
  <c r="A66" i="2"/>
  <c r="Y65" i="2"/>
  <c r="V65" i="2"/>
  <c r="U65" i="2"/>
  <c r="GQ66" i="2"/>
  <c r="GP66" i="2"/>
  <c r="FU66" i="2"/>
  <c r="FV66" i="2"/>
  <c r="FA66" i="2"/>
  <c r="EZ66" i="2"/>
  <c r="EF66" i="2"/>
  <c r="EE66" i="2"/>
  <c r="DK66" i="2"/>
  <c r="DJ66" i="2"/>
  <c r="CP66" i="2"/>
  <c r="CO66" i="2"/>
  <c r="BU66" i="2"/>
  <c r="BT66" i="2"/>
  <c r="AZ66" i="2"/>
  <c r="AY66" i="2"/>
  <c r="AE66" i="2"/>
  <c r="AD66" i="2"/>
  <c r="K66" i="2"/>
  <c r="J66" i="2"/>
  <c r="I66" i="2"/>
  <c r="L66" i="2"/>
  <c r="EW65" i="2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GQ67" i="2"/>
  <c r="FU67" i="2"/>
  <c r="FV67" i="2"/>
  <c r="GP67" i="2"/>
  <c r="FA67" i="2"/>
  <c r="EZ67" i="2"/>
  <c r="EF67" i="2"/>
  <c r="EE67" i="2"/>
  <c r="CP67" i="2"/>
  <c r="CO67" i="2"/>
  <c r="BU67" i="2"/>
  <c r="DK67" i="2"/>
  <c r="DJ67" i="2"/>
  <c r="BT67" i="2"/>
  <c r="AZ67" i="2"/>
  <c r="AY67" i="2"/>
  <c r="AE67" i="2"/>
  <c r="AD67" i="2"/>
  <c r="K67" i="2"/>
  <c r="J67" i="2"/>
  <c r="I67" i="2"/>
  <c r="L67" i="2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Q67" i="2"/>
  <c r="AP67" i="2"/>
  <c r="AG67" i="2"/>
  <c r="AF67" i="2"/>
  <c r="A68" i="2"/>
  <c r="Y67" i="2"/>
  <c r="V67" i="2"/>
  <c r="U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BU68" i="2"/>
  <c r="BT68" i="2"/>
  <c r="AZ68" i="2"/>
  <c r="AY68" i="2"/>
  <c r="AE68" i="2"/>
  <c r="AD68" i="2"/>
  <c r="K68" i="2"/>
  <c r="J68" i="2"/>
  <c r="I68" i="2"/>
  <c r="L68" i="2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GQ69" i="2"/>
  <c r="GP69" i="2"/>
  <c r="FU69" i="2"/>
  <c r="FV69" i="2"/>
  <c r="FA69" i="2"/>
  <c r="EZ69" i="2"/>
  <c r="EF69" i="2"/>
  <c r="EE69" i="2"/>
  <c r="DK69" i="2"/>
  <c r="DJ69" i="2"/>
  <c r="CP69" i="2"/>
  <c r="CO69" i="2"/>
  <c r="BU69" i="2"/>
  <c r="BT69" i="2"/>
  <c r="AZ69" i="2"/>
  <c r="AY69" i="2"/>
  <c r="AE69" i="2"/>
  <c r="AD69" i="2"/>
  <c r="K69" i="2"/>
  <c r="J69" i="2"/>
  <c r="I69" i="2"/>
  <c r="L69" i="2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Q69" i="2"/>
  <c r="AG69" i="2"/>
  <c r="AF69" i="2"/>
  <c r="AP69" i="2"/>
  <c r="U69" i="2"/>
  <c r="V69" i="2"/>
  <c r="A70" i="2"/>
  <c r="Y69" i="2"/>
  <c r="GQ70" i="2"/>
  <c r="GP70" i="2"/>
  <c r="FU70" i="2"/>
  <c r="FV70" i="2"/>
  <c r="FA70" i="2"/>
  <c r="EZ70" i="2"/>
  <c r="EF70" i="2"/>
  <c r="EE70" i="2"/>
  <c r="DK70" i="2"/>
  <c r="DJ70" i="2"/>
  <c r="CP70" i="2"/>
  <c r="CO70" i="2"/>
  <c r="BU70" i="2"/>
  <c r="BT70" i="2"/>
  <c r="AZ70" i="2"/>
  <c r="AY70" i="2"/>
  <c r="AE70" i="2"/>
  <c r="AD70" i="2"/>
  <c r="K70" i="2"/>
  <c r="J70" i="2"/>
  <c r="I70" i="2"/>
  <c r="L70" i="2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GQ71" i="2"/>
  <c r="GP71" i="2"/>
  <c r="FU71" i="2"/>
  <c r="FV71" i="2"/>
  <c r="FA71" i="2"/>
  <c r="EZ71" i="2"/>
  <c r="EF71" i="2"/>
  <c r="EE71" i="2"/>
  <c r="DK71" i="2"/>
  <c r="DJ71" i="2"/>
  <c r="BT71" i="2"/>
  <c r="AZ71" i="2"/>
  <c r="AY71" i="2"/>
  <c r="CO71" i="2"/>
  <c r="CP71" i="2"/>
  <c r="BU71" i="2"/>
  <c r="AE71" i="2"/>
  <c r="AD71" i="2"/>
  <c r="J71" i="2"/>
  <c r="I71" i="2"/>
  <c r="K71" i="2"/>
  <c r="L71" i="2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Q71" i="2"/>
  <c r="AP71" i="2"/>
  <c r="AF71" i="2"/>
  <c r="AG71" i="2"/>
  <c r="U71" i="2"/>
  <c r="V71" i="2"/>
  <c r="A72" i="2"/>
  <c r="Y71" i="2"/>
  <c r="GQ72" i="2"/>
  <c r="GP72" i="2"/>
  <c r="FU72" i="2"/>
  <c r="FV72" i="2"/>
  <c r="FA72" i="2"/>
  <c r="EZ72" i="2"/>
  <c r="EF72" i="2"/>
  <c r="EE72" i="2"/>
  <c r="DK72" i="2"/>
  <c r="DJ72" i="2"/>
  <c r="CP72" i="2"/>
  <c r="CO72" i="2"/>
  <c r="BU72" i="2"/>
  <c r="BT72" i="2"/>
  <c r="AZ72" i="2"/>
  <c r="AY72" i="2"/>
  <c r="AE72" i="2"/>
  <c r="AD72" i="2"/>
  <c r="J72" i="2"/>
  <c r="I72" i="2"/>
  <c r="K72" i="2"/>
  <c r="L72" i="2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Q72" i="2"/>
  <c r="AG72" i="2"/>
  <c r="AP72" i="2"/>
  <c r="AF72" i="2"/>
  <c r="A73" i="2"/>
  <c r="Y72" i="2"/>
  <c r="U72" i="2"/>
  <c r="V72" i="2"/>
  <c r="GQ73" i="2"/>
  <c r="GP73" i="2"/>
  <c r="FU73" i="2"/>
  <c r="FV73" i="2"/>
  <c r="FA73" i="2"/>
  <c r="EZ73" i="2"/>
  <c r="EF73" i="2"/>
  <c r="EE73" i="2"/>
  <c r="DK73" i="2"/>
  <c r="DJ73" i="2"/>
  <c r="CP73" i="2"/>
  <c r="CO73" i="2"/>
  <c r="BU73" i="2"/>
  <c r="BT73" i="2"/>
  <c r="AZ73" i="2"/>
  <c r="AY73" i="2"/>
  <c r="AE73" i="2"/>
  <c r="AD73" i="2"/>
  <c r="K73" i="2"/>
  <c r="J73" i="2"/>
  <c r="I73" i="2"/>
  <c r="L73" i="2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P73" i="2"/>
  <c r="AF73" i="2"/>
  <c r="AQ73" i="2"/>
  <c r="AG73" i="2"/>
  <c r="Y73" i="2"/>
  <c r="U73" i="2"/>
  <c r="V73" i="2"/>
  <c r="A74" i="2"/>
  <c r="GQ74" i="2"/>
  <c r="GP74" i="2"/>
  <c r="FU74" i="2"/>
  <c r="FV74" i="2"/>
  <c r="FA74" i="2"/>
  <c r="EZ74" i="2"/>
  <c r="EF74" i="2"/>
  <c r="EE74" i="2"/>
  <c r="DK74" i="2"/>
  <c r="DJ74" i="2"/>
  <c r="CP74" i="2"/>
  <c r="CO74" i="2"/>
  <c r="BU74" i="2"/>
  <c r="BT74" i="2"/>
  <c r="AZ74" i="2"/>
  <c r="AY74" i="2"/>
  <c r="AE74" i="2"/>
  <c r="AD74" i="2"/>
  <c r="K74" i="2"/>
  <c r="J74" i="2"/>
  <c r="I74" i="2"/>
  <c r="L74" i="2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P74" i="2"/>
  <c r="AF74" i="2"/>
  <c r="AQ74" i="2"/>
  <c r="AG74" i="2"/>
  <c r="Y74" i="2"/>
  <c r="U74" i="2"/>
  <c r="V74" i="2"/>
  <c r="A75" i="2"/>
  <c r="GQ75" i="2"/>
  <c r="FU75" i="2"/>
  <c r="FV75" i="2"/>
  <c r="GP75" i="2"/>
  <c r="FA75" i="2"/>
  <c r="EZ75" i="2"/>
  <c r="EF75" i="2"/>
  <c r="EE75" i="2"/>
  <c r="CP75" i="2"/>
  <c r="CO75" i="2"/>
  <c r="BU75" i="2"/>
  <c r="DK75" i="2"/>
  <c r="BT75" i="2"/>
  <c r="AZ75" i="2"/>
  <c r="AY75" i="2"/>
  <c r="DJ75" i="2"/>
  <c r="AE75" i="2"/>
  <c r="AD75" i="2"/>
  <c r="K75" i="2"/>
  <c r="J75" i="2"/>
  <c r="I75" i="2"/>
  <c r="L75" i="2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Q75" i="2"/>
  <c r="AP75" i="2"/>
  <c r="AF75" i="2"/>
  <c r="AG75" i="2"/>
  <c r="V75" i="2"/>
  <c r="Y75" i="2"/>
  <c r="U75" i="2"/>
  <c r="A76" i="2"/>
  <c r="GQ76" i="2"/>
  <c r="GP76" i="2"/>
  <c r="FU76" i="2"/>
  <c r="FV76" i="2"/>
  <c r="FA76" i="2"/>
  <c r="EZ76" i="2"/>
  <c r="EF76" i="2"/>
  <c r="EE76" i="2"/>
  <c r="DK76" i="2"/>
  <c r="DJ76" i="2"/>
  <c r="CP76" i="2"/>
  <c r="CO76" i="2"/>
  <c r="BU76" i="2"/>
  <c r="BT76" i="2"/>
  <c r="AZ76" i="2"/>
  <c r="AY76" i="2"/>
  <c r="AE76" i="2"/>
  <c r="AD76" i="2"/>
  <c r="K76" i="2"/>
  <c r="J76" i="2"/>
  <c r="I76" i="2"/>
  <c r="L76" i="2"/>
  <c r="EW75" i="2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Q76" i="2"/>
  <c r="AP76" i="2"/>
  <c r="AF76" i="2"/>
  <c r="AG76" i="2"/>
  <c r="Y76" i="2"/>
  <c r="U76" i="2"/>
  <c r="V76" i="2"/>
  <c r="A77" i="2"/>
  <c r="GQ77" i="2"/>
  <c r="GP77" i="2"/>
  <c r="FU77" i="2"/>
  <c r="FV77" i="2"/>
  <c r="FA77" i="2"/>
  <c r="EZ77" i="2"/>
  <c r="EF77" i="2"/>
  <c r="EE77" i="2"/>
  <c r="DK77" i="2"/>
  <c r="DJ77" i="2"/>
  <c r="CP77" i="2"/>
  <c r="CO77" i="2"/>
  <c r="BU77" i="2"/>
  <c r="BT77" i="2"/>
  <c r="AZ77" i="2"/>
  <c r="AY77" i="2"/>
  <c r="AE77" i="2"/>
  <c r="AD77" i="2"/>
  <c r="K77" i="2"/>
  <c r="J77" i="2"/>
  <c r="I77" i="2"/>
  <c r="L77" i="2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Q77" i="2"/>
  <c r="AG77" i="2"/>
  <c r="AP77" i="2"/>
  <c r="AF77" i="2"/>
  <c r="A78" i="2"/>
  <c r="Y77" i="2"/>
  <c r="U77" i="2"/>
  <c r="V77" i="2"/>
  <c r="GQ78" i="2"/>
  <c r="GP78" i="2"/>
  <c r="FU78" i="2"/>
  <c r="FV78" i="2"/>
  <c r="FA78" i="2"/>
  <c r="EZ78" i="2"/>
  <c r="EF78" i="2"/>
  <c r="EE78" i="2"/>
  <c r="DK78" i="2"/>
  <c r="DJ78" i="2"/>
  <c r="CP78" i="2"/>
  <c r="CO78" i="2"/>
  <c r="BU78" i="2"/>
  <c r="BT78" i="2"/>
  <c r="AZ78" i="2"/>
  <c r="AY78" i="2"/>
  <c r="AE78" i="2"/>
  <c r="AD78" i="2"/>
  <c r="K78" i="2"/>
  <c r="J78" i="2"/>
  <c r="I78" i="2"/>
  <c r="L78" i="2"/>
  <c r="EW77" i="2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P78" i="2"/>
  <c r="AF78" i="2"/>
  <c r="AQ78" i="2"/>
  <c r="AG78" i="2"/>
  <c r="U78" i="2"/>
  <c r="V78" i="2"/>
  <c r="A79" i="2"/>
  <c r="Y78" i="2"/>
  <c r="GQ79" i="2"/>
  <c r="GP79" i="2"/>
  <c r="FU79" i="2"/>
  <c r="FV79" i="2"/>
  <c r="FA79" i="2"/>
  <c r="EZ79" i="2"/>
  <c r="EF79" i="2"/>
  <c r="EE79" i="2"/>
  <c r="DK79" i="2"/>
  <c r="DJ79" i="2"/>
  <c r="CP79" i="2"/>
  <c r="BU79" i="2"/>
  <c r="BT79" i="2"/>
  <c r="AZ79" i="2"/>
  <c r="AY79" i="2"/>
  <c r="CO79" i="2"/>
  <c r="AE79" i="2"/>
  <c r="AD79" i="2"/>
  <c r="J79" i="2"/>
  <c r="I79" i="2"/>
  <c r="K79" i="2"/>
  <c r="L79" i="2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Q79" i="2"/>
  <c r="AG79" i="2"/>
  <c r="AP79" i="2"/>
  <c r="AF79" i="2"/>
  <c r="Y79" i="2"/>
  <c r="A80" i="2"/>
  <c r="U79" i="2"/>
  <c r="V79" i="2"/>
  <c r="GQ80" i="2"/>
  <c r="GP80" i="2"/>
  <c r="FU80" i="2"/>
  <c r="FV80" i="2"/>
  <c r="FA80" i="2"/>
  <c r="EZ80" i="2"/>
  <c r="EF80" i="2"/>
  <c r="EE80" i="2"/>
  <c r="DK80" i="2"/>
  <c r="DJ80" i="2"/>
  <c r="CP80" i="2"/>
  <c r="CO80" i="2"/>
  <c r="BU80" i="2"/>
  <c r="BT80" i="2"/>
  <c r="AZ80" i="2"/>
  <c r="AY80" i="2"/>
  <c r="AE80" i="2"/>
  <c r="AD80" i="2"/>
  <c r="J80" i="2"/>
  <c r="I80" i="2"/>
  <c r="K80" i="2"/>
  <c r="L80" i="2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Q80" i="2"/>
  <c r="AG80" i="2"/>
  <c r="AP80" i="2"/>
  <c r="AF80" i="2"/>
  <c r="A81" i="2"/>
  <c r="Y80" i="2"/>
  <c r="U80" i="2"/>
  <c r="V80" i="2"/>
  <c r="GQ81" i="2"/>
  <c r="GP81" i="2"/>
  <c r="FU81" i="2"/>
  <c r="FV81" i="2"/>
  <c r="FA81" i="2"/>
  <c r="EZ81" i="2"/>
  <c r="EF81" i="2"/>
  <c r="EE81" i="2"/>
  <c r="DK81" i="2"/>
  <c r="DJ81" i="2"/>
  <c r="CP81" i="2"/>
  <c r="CO81" i="2"/>
  <c r="BU81" i="2"/>
  <c r="BT81" i="2"/>
  <c r="AZ81" i="2"/>
  <c r="AY81" i="2"/>
  <c r="AE81" i="2"/>
  <c r="AD81" i="2"/>
  <c r="K81" i="2"/>
  <c r="J81" i="2"/>
  <c r="I81" i="2"/>
  <c r="L81" i="2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P81" i="2"/>
  <c r="AF81" i="2"/>
  <c r="AQ81" i="2"/>
  <c r="AG81" i="2"/>
  <c r="Y81" i="2"/>
  <c r="A82" i="2"/>
  <c r="U81" i="2"/>
  <c r="V81" i="2"/>
  <c r="GQ82" i="2"/>
  <c r="GP82" i="2"/>
  <c r="FU82" i="2"/>
  <c r="FV82" i="2"/>
  <c r="FA82" i="2"/>
  <c r="EZ82" i="2"/>
  <c r="EE82" i="2"/>
  <c r="EF82" i="2"/>
  <c r="DK82" i="2"/>
  <c r="DJ82" i="2"/>
  <c r="CP82" i="2"/>
  <c r="CO82" i="2"/>
  <c r="BU82" i="2"/>
  <c r="BT82" i="2"/>
  <c r="AZ82" i="2"/>
  <c r="AY82" i="2"/>
  <c r="AE82" i="2"/>
  <c r="AD82" i="2"/>
  <c r="K82" i="2"/>
  <c r="J82" i="2"/>
  <c r="I82" i="2"/>
  <c r="L82" i="2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F82" i="2"/>
  <c r="AP82" i="2"/>
  <c r="AQ82" i="2"/>
  <c r="AG82" i="2"/>
  <c r="A83" i="2"/>
  <c r="Y82" i="2"/>
  <c r="V82" i="2"/>
  <c r="U82" i="2"/>
  <c r="GQ83" i="2"/>
  <c r="GP83" i="2"/>
  <c r="FU83" i="2"/>
  <c r="FV83" i="2"/>
  <c r="FA83" i="2"/>
  <c r="EZ83" i="2"/>
  <c r="EF83" i="2"/>
  <c r="EE83" i="2"/>
  <c r="CO83" i="2"/>
  <c r="BU83" i="2"/>
  <c r="DJ83" i="2"/>
  <c r="DK83" i="2"/>
  <c r="CP83" i="2"/>
  <c r="BT83" i="2"/>
  <c r="AZ83" i="2"/>
  <c r="AY83" i="2"/>
  <c r="AE83" i="2"/>
  <c r="AD83" i="2"/>
  <c r="K83" i="2"/>
  <c r="J83" i="2"/>
  <c r="I83" i="2"/>
  <c r="L83" i="2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P83" i="2"/>
  <c r="AQ83" i="2"/>
  <c r="AG83" i="2"/>
  <c r="AF83" i="2"/>
  <c r="U83" i="2"/>
  <c r="Y83" i="2"/>
  <c r="A84" i="2"/>
  <c r="V83" i="2"/>
  <c r="GQ84" i="2"/>
  <c r="GP84" i="2"/>
  <c r="FU84" i="2"/>
  <c r="FV84" i="2"/>
  <c r="FA84" i="2"/>
  <c r="EZ84" i="2"/>
  <c r="EF84" i="2"/>
  <c r="EE84" i="2"/>
  <c r="DK84" i="2"/>
  <c r="DJ84" i="2"/>
  <c r="CO84" i="2"/>
  <c r="BU84" i="2"/>
  <c r="CP84" i="2"/>
  <c r="BT84" i="2"/>
  <c r="AZ84" i="2"/>
  <c r="AY84" i="2"/>
  <c r="AE84" i="2"/>
  <c r="AD84" i="2"/>
  <c r="K84" i="2"/>
  <c r="J84" i="2"/>
  <c r="I84" i="2"/>
  <c r="L84" i="2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F84" i="2"/>
  <c r="AQ84" i="2"/>
  <c r="AG84" i="2"/>
  <c r="AP84" i="2"/>
  <c r="Y84" i="2"/>
  <c r="U84" i="2"/>
  <c r="A85" i="2"/>
  <c r="V84" i="2"/>
  <c r="GQ85" i="2"/>
  <c r="GP85" i="2"/>
  <c r="FU85" i="2"/>
  <c r="FV85" i="2"/>
  <c r="FA85" i="2"/>
  <c r="EZ85" i="2"/>
  <c r="EF85" i="2"/>
  <c r="EE85" i="2"/>
  <c r="DK85" i="2"/>
  <c r="DJ85" i="2"/>
  <c r="CP85" i="2"/>
  <c r="CO85" i="2"/>
  <c r="BU85" i="2"/>
  <c r="BT85" i="2"/>
  <c r="AZ85" i="2"/>
  <c r="AY85" i="2"/>
  <c r="AE85" i="2"/>
  <c r="AD85" i="2"/>
  <c r="K85" i="2"/>
  <c r="J85" i="2"/>
  <c r="I85" i="2"/>
  <c r="L85" i="2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Q85" i="2"/>
  <c r="AG85" i="2"/>
  <c r="AF85" i="2"/>
  <c r="AP85" i="2"/>
  <c r="A86" i="2"/>
  <c r="V85" i="2"/>
  <c r="Y85" i="2"/>
  <c r="U85" i="2"/>
  <c r="GQ86" i="2"/>
  <c r="GP86" i="2"/>
  <c r="FU86" i="2"/>
  <c r="FV86" i="2"/>
  <c r="FA86" i="2"/>
  <c r="EZ86" i="2"/>
  <c r="EF86" i="2"/>
  <c r="EE86" i="2"/>
  <c r="DK86" i="2"/>
  <c r="DJ86" i="2"/>
  <c r="CP86" i="2"/>
  <c r="CO86" i="2"/>
  <c r="BU86" i="2"/>
  <c r="BT86" i="2"/>
  <c r="AZ86" i="2"/>
  <c r="AY86" i="2"/>
  <c r="AE86" i="2"/>
  <c r="AD86" i="2"/>
  <c r="K86" i="2"/>
  <c r="I86" i="2"/>
  <c r="J86" i="2"/>
  <c r="GN85" i="2"/>
  <c r="L86" i="2"/>
  <c r="FR85" i="2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P86" i="2"/>
  <c r="AF86" i="2"/>
  <c r="AQ86" i="2"/>
  <c r="AG86" i="2"/>
  <c r="V86" i="2"/>
  <c r="U86" i="2"/>
  <c r="A87" i="2"/>
  <c r="Y86" i="2"/>
  <c r="GQ87" i="2"/>
  <c r="GP87" i="2"/>
  <c r="FU87" i="2"/>
  <c r="FV87" i="2"/>
  <c r="FA87" i="2"/>
  <c r="EZ87" i="2"/>
  <c r="EF87" i="2"/>
  <c r="EE87" i="2"/>
  <c r="DK87" i="2"/>
  <c r="DJ87" i="2"/>
  <c r="CP87" i="2"/>
  <c r="BU87" i="2"/>
  <c r="BT87" i="2"/>
  <c r="AZ87" i="2"/>
  <c r="AY87" i="2"/>
  <c r="CO87" i="2"/>
  <c r="AE87" i="2"/>
  <c r="AD87" i="2"/>
  <c r="J87" i="2"/>
  <c r="I87" i="2"/>
  <c r="K87" i="2"/>
  <c r="L87" i="2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Q87" i="2"/>
  <c r="AP87" i="2"/>
  <c r="AF87" i="2"/>
  <c r="AG87" i="2"/>
  <c r="A88" i="2"/>
  <c r="V87" i="2"/>
  <c r="Y87" i="2"/>
  <c r="U87" i="2"/>
  <c r="GQ88" i="2"/>
  <c r="GP88" i="2"/>
  <c r="FU88" i="2"/>
  <c r="FV88" i="2"/>
  <c r="FA88" i="2"/>
  <c r="EZ88" i="2"/>
  <c r="EF88" i="2"/>
  <c r="EE88" i="2"/>
  <c r="DK88" i="2"/>
  <c r="DJ88" i="2"/>
  <c r="CP88" i="2"/>
  <c r="CO88" i="2"/>
  <c r="BU88" i="2"/>
  <c r="BT88" i="2"/>
  <c r="AZ88" i="2"/>
  <c r="AY88" i="2"/>
  <c r="AE88" i="2"/>
  <c r="AD88" i="2"/>
  <c r="J88" i="2"/>
  <c r="I88" i="2"/>
  <c r="K88" i="2"/>
  <c r="L88" i="2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Q88" i="2"/>
  <c r="AG88" i="2"/>
  <c r="AP88" i="2"/>
  <c r="AF88" i="2"/>
  <c r="Y88" i="2"/>
  <c r="U88" i="2"/>
  <c r="V88" i="2"/>
  <c r="A89" i="2"/>
  <c r="GQ89" i="2"/>
  <c r="GP89" i="2"/>
  <c r="FU89" i="2"/>
  <c r="FV89" i="2"/>
  <c r="FA89" i="2"/>
  <c r="EZ89" i="2"/>
  <c r="EF89" i="2"/>
  <c r="EE89" i="2"/>
  <c r="DK89" i="2"/>
  <c r="DJ89" i="2"/>
  <c r="CP89" i="2"/>
  <c r="CO89" i="2"/>
  <c r="BU89" i="2"/>
  <c r="BT89" i="2"/>
  <c r="AZ89" i="2"/>
  <c r="AY89" i="2"/>
  <c r="AE89" i="2"/>
  <c r="AD89" i="2"/>
  <c r="K89" i="2"/>
  <c r="J89" i="2"/>
  <c r="I89" i="2"/>
  <c r="L89" i="2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P89" i="2"/>
  <c r="AF89" i="2"/>
  <c r="AQ89" i="2"/>
  <c r="AG89" i="2"/>
  <c r="Y89" i="2"/>
  <c r="U89" i="2"/>
  <c r="V89" i="2"/>
  <c r="A90" i="2"/>
  <c r="GQ90" i="2"/>
  <c r="GP90" i="2"/>
  <c r="FU90" i="2"/>
  <c r="FV90" i="2"/>
  <c r="FA90" i="2"/>
  <c r="EZ90" i="2"/>
  <c r="EE90" i="2"/>
  <c r="EF90" i="2"/>
  <c r="DK90" i="2"/>
  <c r="DJ90" i="2"/>
  <c r="CP90" i="2"/>
  <c r="CO90" i="2"/>
  <c r="BU90" i="2"/>
  <c r="BT90" i="2"/>
  <c r="AZ90" i="2"/>
  <c r="AY90" i="2"/>
  <c r="AE90" i="2"/>
  <c r="AD90" i="2"/>
  <c r="K90" i="2"/>
  <c r="J90" i="2"/>
  <c r="I90" i="2"/>
  <c r="L90" i="2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GQ91" i="2"/>
  <c r="GP91" i="2"/>
  <c r="FU91" i="2"/>
  <c r="FV91" i="2"/>
  <c r="FA91" i="2"/>
  <c r="EZ91" i="2"/>
  <c r="EF91" i="2"/>
  <c r="EE91" i="2"/>
  <c r="DJ91" i="2"/>
  <c r="CO91" i="2"/>
  <c r="BU91" i="2"/>
  <c r="CP91" i="2"/>
  <c r="DK91" i="2"/>
  <c r="BT91" i="2"/>
  <c r="AZ91" i="2"/>
  <c r="AY91" i="2"/>
  <c r="AE91" i="2"/>
  <c r="AD91" i="2"/>
  <c r="K91" i="2"/>
  <c r="J91" i="2"/>
  <c r="I91" i="2"/>
  <c r="L91" i="2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P91" i="2"/>
  <c r="AQ91" i="2"/>
  <c r="AF91" i="2"/>
  <c r="AG91" i="2"/>
  <c r="A92" i="2"/>
  <c r="Y91" i="2"/>
  <c r="V91" i="2"/>
  <c r="U91" i="2"/>
  <c r="GQ92" i="2"/>
  <c r="GP92" i="2"/>
  <c r="FU92" i="2"/>
  <c r="FV92" i="2"/>
  <c r="FA92" i="2"/>
  <c r="EZ92" i="2"/>
  <c r="EF92" i="2"/>
  <c r="EE92" i="2"/>
  <c r="DK92" i="2"/>
  <c r="DJ92" i="2"/>
  <c r="CO92" i="2"/>
  <c r="BU92" i="2"/>
  <c r="CP92" i="2"/>
  <c r="BT92" i="2"/>
  <c r="AZ92" i="2"/>
  <c r="AY92" i="2"/>
  <c r="AE92" i="2"/>
  <c r="AD92" i="2"/>
  <c r="K92" i="2"/>
  <c r="J92" i="2"/>
  <c r="I92" i="2"/>
  <c r="L92" i="2"/>
  <c r="FR91" i="2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GQ93" i="2"/>
  <c r="GP93" i="2"/>
  <c r="FU93" i="2"/>
  <c r="FV93" i="2"/>
  <c r="FA93" i="2"/>
  <c r="EZ93" i="2"/>
  <c r="EF93" i="2"/>
  <c r="EE93" i="2"/>
  <c r="DK93" i="2"/>
  <c r="DJ93" i="2"/>
  <c r="CO93" i="2"/>
  <c r="BU93" i="2"/>
  <c r="CP93" i="2"/>
  <c r="BT93" i="2"/>
  <c r="AZ93" i="2"/>
  <c r="AY93" i="2"/>
  <c r="AE93" i="2"/>
  <c r="AD93" i="2"/>
  <c r="K93" i="2"/>
  <c r="J93" i="2"/>
  <c r="I93" i="2"/>
  <c r="L93" i="2"/>
  <c r="FR92" i="2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Q93" i="2"/>
  <c r="AG93" i="2"/>
  <c r="AP93" i="2"/>
  <c r="AF93" i="2"/>
  <c r="A94" i="2"/>
  <c r="Y93" i="2"/>
  <c r="U93" i="2"/>
  <c r="V93" i="2"/>
  <c r="GQ94" i="2"/>
  <c r="GP94" i="2"/>
  <c r="FU94" i="2"/>
  <c r="FV94" i="2"/>
  <c r="FA94" i="2"/>
  <c r="EZ94" i="2"/>
  <c r="EF94" i="2"/>
  <c r="EE94" i="2"/>
  <c r="DK94" i="2"/>
  <c r="DJ94" i="2"/>
  <c r="CO94" i="2"/>
  <c r="BU94" i="2"/>
  <c r="CP94" i="2"/>
  <c r="BT94" i="2"/>
  <c r="AZ94" i="2"/>
  <c r="AY94" i="2"/>
  <c r="AE94" i="2"/>
  <c r="AD94" i="2"/>
  <c r="K94" i="2"/>
  <c r="I94" i="2"/>
  <c r="J94" i="2"/>
  <c r="L94" i="2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P94" i="2"/>
  <c r="AF94" i="2"/>
  <c r="AQ94" i="2"/>
  <c r="AG94" i="2"/>
  <c r="V94" i="2"/>
  <c r="A95" i="2"/>
  <c r="Y94" i="2"/>
  <c r="U94" i="2"/>
  <c r="GQ95" i="2"/>
  <c r="GP95" i="2"/>
  <c r="FU95" i="2"/>
  <c r="FV95" i="2"/>
  <c r="FA95" i="2"/>
  <c r="EZ95" i="2"/>
  <c r="EF95" i="2"/>
  <c r="EE95" i="2"/>
  <c r="DK95" i="2"/>
  <c r="DJ95" i="2"/>
  <c r="CP95" i="2"/>
  <c r="BT95" i="2"/>
  <c r="AZ95" i="2"/>
  <c r="AY95" i="2"/>
  <c r="BU95" i="2"/>
  <c r="CO95" i="2"/>
  <c r="AE95" i="2"/>
  <c r="AD95" i="2"/>
  <c r="J95" i="2"/>
  <c r="I95" i="2"/>
  <c r="K95" i="2"/>
  <c r="L95" i="2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Q95" i="2"/>
  <c r="AG95" i="2"/>
  <c r="AP95" i="2"/>
  <c r="AF95" i="2"/>
  <c r="A96" i="2"/>
  <c r="Y95" i="2"/>
  <c r="U95" i="2"/>
  <c r="V95" i="2"/>
  <c r="GQ96" i="2"/>
  <c r="GP96" i="2"/>
  <c r="FU96" i="2"/>
  <c r="FV96" i="2"/>
  <c r="FA96" i="2"/>
  <c r="EZ96" i="2"/>
  <c r="EF96" i="2"/>
  <c r="EE96" i="2"/>
  <c r="DK96" i="2"/>
  <c r="DJ96" i="2"/>
  <c r="CP96" i="2"/>
  <c r="CO96" i="2"/>
  <c r="BU96" i="2"/>
  <c r="BT96" i="2"/>
  <c r="AZ96" i="2"/>
  <c r="AY96" i="2"/>
  <c r="AE96" i="2"/>
  <c r="AD96" i="2"/>
  <c r="J96" i="2"/>
  <c r="I96" i="2"/>
  <c r="K96" i="2"/>
  <c r="FR95" i="2"/>
  <c r="L96" i="2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GQ97" i="2"/>
  <c r="GP97" i="2"/>
  <c r="FU97" i="2"/>
  <c r="FV97" i="2"/>
  <c r="FA97" i="2"/>
  <c r="EZ97" i="2"/>
  <c r="EF97" i="2"/>
  <c r="EE97" i="2"/>
  <c r="DK97" i="2"/>
  <c r="DJ97" i="2"/>
  <c r="CP97" i="2"/>
  <c r="CO97" i="2"/>
  <c r="BU97" i="2"/>
  <c r="BT97" i="2"/>
  <c r="AZ97" i="2"/>
  <c r="AY97" i="2"/>
  <c r="AE97" i="2"/>
  <c r="AD97" i="2"/>
  <c r="K97" i="2"/>
  <c r="J97" i="2"/>
  <c r="I97" i="2"/>
  <c r="L97" i="2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P97" i="2"/>
  <c r="AF97" i="2"/>
  <c r="AQ97" i="2"/>
  <c r="AG97" i="2"/>
  <c r="A98" i="2"/>
  <c r="Y97" i="2"/>
  <c r="V97" i="2"/>
  <c r="U97" i="2"/>
  <c r="GQ98" i="2"/>
  <c r="GP98" i="2"/>
  <c r="FU98" i="2"/>
  <c r="FV98" i="2"/>
  <c r="FA98" i="2"/>
  <c r="EZ98" i="2"/>
  <c r="EE98" i="2"/>
  <c r="EF98" i="2"/>
  <c r="DK98" i="2"/>
  <c r="DJ98" i="2"/>
  <c r="CP98" i="2"/>
  <c r="CO98" i="2"/>
  <c r="BU98" i="2"/>
  <c r="BT98" i="2"/>
  <c r="AZ98" i="2"/>
  <c r="AY98" i="2"/>
  <c r="AE98" i="2"/>
  <c r="AD98" i="2"/>
  <c r="K98" i="2"/>
  <c r="J98" i="2"/>
  <c r="I98" i="2"/>
  <c r="L98" i="2"/>
  <c r="EW97" i="2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F98" i="2"/>
  <c r="AP98" i="2"/>
  <c r="AQ98" i="2"/>
  <c r="AG98" i="2"/>
  <c r="A99" i="2"/>
  <c r="Y98" i="2"/>
  <c r="U98" i="2"/>
  <c r="V98" i="2"/>
  <c r="GQ99" i="2"/>
  <c r="GP99" i="2"/>
  <c r="FU99" i="2"/>
  <c r="FV99" i="2"/>
  <c r="FA99" i="2"/>
  <c r="EZ99" i="2"/>
  <c r="EF99" i="2"/>
  <c r="EE99" i="2"/>
  <c r="DK99" i="2"/>
  <c r="DJ99" i="2"/>
  <c r="CP99" i="2"/>
  <c r="CO99" i="2"/>
  <c r="BU99" i="2"/>
  <c r="BT99" i="2"/>
  <c r="AZ99" i="2"/>
  <c r="AY99" i="2"/>
  <c r="AE99" i="2"/>
  <c r="AD99" i="2"/>
  <c r="K99" i="2"/>
  <c r="J99" i="2"/>
  <c r="I99" i="2"/>
  <c r="L99" i="2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GQ100" i="2"/>
  <c r="GP100" i="2"/>
  <c r="FU100" i="2"/>
  <c r="FV100" i="2"/>
  <c r="FA100" i="2"/>
  <c r="EZ100" i="2"/>
  <c r="EF100" i="2"/>
  <c r="EE100" i="2"/>
  <c r="DK100" i="2"/>
  <c r="DJ100" i="2"/>
  <c r="CP100" i="2"/>
  <c r="CO100" i="2"/>
  <c r="BU100" i="2"/>
  <c r="BT100" i="2"/>
  <c r="AZ100" i="2"/>
  <c r="AY100" i="2"/>
  <c r="AE100" i="2"/>
  <c r="AD100" i="2"/>
  <c r="K100" i="2"/>
  <c r="J100" i="2"/>
  <c r="I100" i="2"/>
  <c r="L100" i="2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Q100" i="2"/>
  <c r="AF100" i="2"/>
  <c r="AP100" i="2"/>
  <c r="AG100" i="2"/>
  <c r="V100" i="2"/>
  <c r="U100" i="2"/>
  <c r="A101" i="2"/>
  <c r="Y100" i="2"/>
  <c r="GQ101" i="2"/>
  <c r="GP101" i="2"/>
  <c r="FU101" i="2"/>
  <c r="FV101" i="2"/>
  <c r="FA101" i="2"/>
  <c r="EZ101" i="2"/>
  <c r="EF101" i="2"/>
  <c r="EE101" i="2"/>
  <c r="DK101" i="2"/>
  <c r="DJ101" i="2"/>
  <c r="CP101" i="2"/>
  <c r="CO101" i="2"/>
  <c r="BU101" i="2"/>
  <c r="BT101" i="2"/>
  <c r="AZ101" i="2"/>
  <c r="AY101" i="2"/>
  <c r="AE101" i="2"/>
  <c r="AD101" i="2"/>
  <c r="K101" i="2"/>
  <c r="J101" i="2"/>
  <c r="I101" i="2"/>
  <c r="L101" i="2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Q101" i="2"/>
  <c r="AG101" i="2"/>
  <c r="AF101" i="2"/>
  <c r="AP101" i="2"/>
  <c r="A102" i="2"/>
  <c r="Y101" i="2"/>
  <c r="U101" i="2"/>
  <c r="V101" i="2"/>
  <c r="GQ102" i="2"/>
  <c r="GP102" i="2"/>
  <c r="FU102" i="2"/>
  <c r="FV102" i="2"/>
  <c r="FA102" i="2"/>
  <c r="EZ102" i="2"/>
  <c r="EF102" i="2"/>
  <c r="EE102" i="2"/>
  <c r="DK102" i="2"/>
  <c r="DJ102" i="2"/>
  <c r="CP102" i="2"/>
  <c r="CO102" i="2"/>
  <c r="BU102" i="2"/>
  <c r="BT102" i="2"/>
  <c r="AZ102" i="2"/>
  <c r="AY102" i="2"/>
  <c r="AE102" i="2"/>
  <c r="AD102" i="2"/>
  <c r="K102" i="2"/>
  <c r="J102" i="2"/>
  <c r="I102" i="2"/>
  <c r="L102" i="2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GQ103" i="2"/>
  <c r="GP103" i="2"/>
  <c r="FU103" i="2"/>
  <c r="FV103" i="2"/>
  <c r="FA103" i="2"/>
  <c r="EZ103" i="2"/>
  <c r="EF103" i="2"/>
  <c r="EE103" i="2"/>
  <c r="DK103" i="2"/>
  <c r="DJ103" i="2"/>
  <c r="BT103" i="2"/>
  <c r="AZ103" i="2"/>
  <c r="AY103" i="2"/>
  <c r="BU103" i="2"/>
  <c r="CP103" i="2"/>
  <c r="CO103" i="2"/>
  <c r="AE103" i="2"/>
  <c r="AD103" i="2"/>
  <c r="J103" i="2"/>
  <c r="I103" i="2"/>
  <c r="K103" i="2"/>
  <c r="L103" i="2"/>
  <c r="EC102" i="2"/>
  <c r="CM102" i="2"/>
  <c r="EB102" i="2"/>
  <c r="DG102" i="2"/>
  <c r="DH102" i="2"/>
  <c r="FS102" i="2"/>
  <c r="HH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GQ104" i="2"/>
  <c r="GP104" i="2"/>
  <c r="FU104" i="2"/>
  <c r="FV104" i="2"/>
  <c r="FA104" i="2"/>
  <c r="EZ104" i="2"/>
  <c r="EF104" i="2"/>
  <c r="EE104" i="2"/>
  <c r="DK104" i="2"/>
  <c r="DJ104" i="2"/>
  <c r="CP104" i="2"/>
  <c r="CO104" i="2"/>
  <c r="BU104" i="2"/>
  <c r="BT104" i="2"/>
  <c r="AZ104" i="2"/>
  <c r="AY104" i="2"/>
  <c r="AE104" i="2"/>
  <c r="AD104" i="2"/>
  <c r="J104" i="2"/>
  <c r="I104" i="2"/>
  <c r="K104" i="2"/>
  <c r="L104" i="2"/>
  <c r="HH103" i="2"/>
  <c r="EW103" i="2"/>
  <c r="EC103" i="2"/>
  <c r="CL103" i="2"/>
  <c r="DH103" i="2"/>
  <c r="GM103" i="2"/>
  <c r="CM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Q104" i="2"/>
  <c r="AG104" i="2"/>
  <c r="AP104" i="2"/>
  <c r="AF104" i="2"/>
  <c r="V104" i="2"/>
  <c r="A105" i="2"/>
  <c r="U104" i="2"/>
  <c r="Y104" i="2"/>
  <c r="GQ105" i="2"/>
  <c r="GP105" i="2"/>
  <c r="FU105" i="2"/>
  <c r="FV105" i="2"/>
  <c r="FA105" i="2"/>
  <c r="EZ105" i="2"/>
  <c r="EF105" i="2"/>
  <c r="EE105" i="2"/>
  <c r="DK105" i="2"/>
  <c r="DJ105" i="2"/>
  <c r="CP105" i="2"/>
  <c r="CO105" i="2"/>
  <c r="BU105" i="2"/>
  <c r="BT105" i="2"/>
  <c r="AZ105" i="2"/>
  <c r="AY105" i="2"/>
  <c r="AE105" i="2"/>
  <c r="AD105" i="2"/>
  <c r="K105" i="2"/>
  <c r="J105" i="2"/>
  <c r="I105" i="2"/>
  <c r="L105" i="2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P105" i="2"/>
  <c r="AF105" i="2"/>
  <c r="AQ105" i="2"/>
  <c r="AG105" i="2"/>
  <c r="Y105" i="2"/>
  <c r="A106" i="2"/>
  <c r="U105" i="2"/>
  <c r="V105" i="2"/>
  <c r="GQ106" i="2"/>
  <c r="GP106" i="2"/>
  <c r="FU106" i="2"/>
  <c r="FV106" i="2"/>
  <c r="FA106" i="2"/>
  <c r="EZ106" i="2"/>
  <c r="EF106" i="2"/>
  <c r="EE106" i="2"/>
  <c r="DK106" i="2"/>
  <c r="DJ106" i="2"/>
  <c r="CP106" i="2"/>
  <c r="CO106" i="2"/>
  <c r="BU106" i="2"/>
  <c r="BT106" i="2"/>
  <c r="AZ106" i="2"/>
  <c r="AY106" i="2"/>
  <c r="AE106" i="2"/>
  <c r="AD106" i="2"/>
  <c r="K106" i="2"/>
  <c r="J106" i="2"/>
  <c r="I106" i="2"/>
  <c r="L106" i="2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P106" i="2"/>
  <c r="AF106" i="2"/>
  <c r="AQ106" i="2"/>
  <c r="AG106" i="2"/>
  <c r="A107" i="2"/>
  <c r="Y106" i="2"/>
  <c r="U106" i="2"/>
  <c r="V106" i="2"/>
  <c r="GQ107" i="2"/>
  <c r="FU107" i="2"/>
  <c r="GP107" i="2"/>
  <c r="FV107" i="2"/>
  <c r="FA107" i="2"/>
  <c r="EZ107" i="2"/>
  <c r="EF107" i="2"/>
  <c r="EE107" i="2"/>
  <c r="CP107" i="2"/>
  <c r="DK107" i="2"/>
  <c r="DJ107" i="2"/>
  <c r="CO107" i="2"/>
  <c r="BU107" i="2"/>
  <c r="BT107" i="2"/>
  <c r="AZ107" i="2"/>
  <c r="AY107" i="2"/>
  <c r="AE107" i="2"/>
  <c r="AD107" i="2"/>
  <c r="K107" i="2"/>
  <c r="J107" i="2"/>
  <c r="I107" i="2"/>
  <c r="FR106" i="2"/>
  <c r="DH106" i="2"/>
  <c r="L107" i="2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GQ108" i="2"/>
  <c r="GP108" i="2"/>
  <c r="FU108" i="2"/>
  <c r="FV108" i="2"/>
  <c r="FA108" i="2"/>
  <c r="EZ108" i="2"/>
  <c r="EF108" i="2"/>
  <c r="EE108" i="2"/>
  <c r="DK108" i="2"/>
  <c r="DJ108" i="2"/>
  <c r="CP108" i="2"/>
  <c r="CO108" i="2"/>
  <c r="BU108" i="2"/>
  <c r="BT108" i="2"/>
  <c r="AZ108" i="2"/>
  <c r="AY108" i="2"/>
  <c r="AE108" i="2"/>
  <c r="AD108" i="2"/>
  <c r="K108" i="2"/>
  <c r="J108" i="2"/>
  <c r="I108" i="2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F108" i="2"/>
  <c r="AP108" i="2"/>
  <c r="AG108" i="2"/>
  <c r="AQ108" i="2"/>
  <c r="Y108" i="2"/>
  <c r="U108" i="2"/>
  <c r="V108" i="2"/>
  <c r="A109" i="2"/>
  <c r="GQ109" i="2"/>
  <c r="GP109" i="2"/>
  <c r="FU109" i="2"/>
  <c r="FV109" i="2"/>
  <c r="FA109" i="2"/>
  <c r="EZ109" i="2"/>
  <c r="EF109" i="2"/>
  <c r="EE109" i="2"/>
  <c r="DK109" i="2"/>
  <c r="DJ109" i="2"/>
  <c r="CP109" i="2"/>
  <c r="CO109" i="2"/>
  <c r="BU109" i="2"/>
  <c r="BT109" i="2"/>
  <c r="AZ109" i="2"/>
  <c r="AY109" i="2"/>
  <c r="AE109" i="2"/>
  <c r="AD109" i="2"/>
  <c r="K109" i="2"/>
  <c r="J109" i="2"/>
  <c r="I109" i="2"/>
  <c r="L109" i="2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GQ110" i="2"/>
  <c r="GP110" i="2"/>
  <c r="FU110" i="2"/>
  <c r="FV110" i="2"/>
  <c r="FA110" i="2"/>
  <c r="EZ110" i="2"/>
  <c r="EF110" i="2"/>
  <c r="EE110" i="2"/>
  <c r="DK110" i="2"/>
  <c r="DJ110" i="2"/>
  <c r="CP110" i="2"/>
  <c r="CO110" i="2"/>
  <c r="BU110" i="2"/>
  <c r="BT110" i="2"/>
  <c r="AZ110" i="2"/>
  <c r="AY110" i="2"/>
  <c r="AE110" i="2"/>
  <c r="AD110" i="2"/>
  <c r="K110" i="2"/>
  <c r="J110" i="2"/>
  <c r="I110" i="2"/>
  <c r="L110" i="2"/>
  <c r="EX109" i="2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P110" i="2"/>
  <c r="AF110" i="2"/>
  <c r="AG110" i="2"/>
  <c r="AQ110" i="2"/>
  <c r="U110" i="2"/>
  <c r="A111" i="2"/>
  <c r="Y110" i="2"/>
  <c r="V110" i="2"/>
  <c r="GQ111" i="2"/>
  <c r="GP111" i="2"/>
  <c r="FU111" i="2"/>
  <c r="FV111" i="2"/>
  <c r="FA111" i="2"/>
  <c r="EZ111" i="2"/>
  <c r="EF111" i="2"/>
  <c r="EE111" i="2"/>
  <c r="DK111" i="2"/>
  <c r="DJ111" i="2"/>
  <c r="CP111" i="2"/>
  <c r="CO111" i="2"/>
  <c r="BT111" i="2"/>
  <c r="AZ111" i="2"/>
  <c r="AY111" i="2"/>
  <c r="BU111" i="2"/>
  <c r="AE111" i="2"/>
  <c r="AD111" i="2"/>
  <c r="J111" i="2"/>
  <c r="I111" i="2"/>
  <c r="K111" i="2"/>
  <c r="L111" i="2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GQ112" i="2"/>
  <c r="GP112" i="2"/>
  <c r="FU112" i="2"/>
  <c r="FV112" i="2"/>
  <c r="FA112" i="2"/>
  <c r="EZ112" i="2"/>
  <c r="EF112" i="2"/>
  <c r="EE112" i="2"/>
  <c r="DK112" i="2"/>
  <c r="DJ112" i="2"/>
  <c r="CP112" i="2"/>
  <c r="CO112" i="2"/>
  <c r="BU112" i="2"/>
  <c r="BT112" i="2"/>
  <c r="AZ112" i="2"/>
  <c r="AY112" i="2"/>
  <c r="AE112" i="2"/>
  <c r="AD112" i="2"/>
  <c r="J112" i="2"/>
  <c r="I112" i="2"/>
  <c r="K112" i="2"/>
  <c r="L112" i="2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Q112" i="2"/>
  <c r="AG112" i="2"/>
  <c r="AF112" i="2"/>
  <c r="AP112" i="2"/>
  <c r="Y112" i="2"/>
  <c r="U112" i="2"/>
  <c r="V112" i="2"/>
  <c r="A113" i="2"/>
  <c r="GQ113" i="2"/>
  <c r="GP113" i="2"/>
  <c r="FU113" i="2"/>
  <c r="FV113" i="2"/>
  <c r="FA113" i="2"/>
  <c r="EZ113" i="2"/>
  <c r="EF113" i="2"/>
  <c r="EE113" i="2"/>
  <c r="DK113" i="2"/>
  <c r="DJ113" i="2"/>
  <c r="CP113" i="2"/>
  <c r="CO113" i="2"/>
  <c r="BU113" i="2"/>
  <c r="BT113" i="2"/>
  <c r="AZ113" i="2"/>
  <c r="AY113" i="2"/>
  <c r="AE113" i="2"/>
  <c r="AD113" i="2"/>
  <c r="K113" i="2"/>
  <c r="J113" i="2"/>
  <c r="I113" i="2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P113" i="2"/>
  <c r="AF113" i="2"/>
  <c r="AQ113" i="2"/>
  <c r="AG113" i="2"/>
  <c r="V113" i="2"/>
  <c r="A114" i="2"/>
  <c r="Y113" i="2"/>
  <c r="U113" i="2"/>
  <c r="GQ114" i="2"/>
  <c r="GP114" i="2"/>
  <c r="FU114" i="2"/>
  <c r="FV114" i="2"/>
  <c r="FA114" i="2"/>
  <c r="EZ114" i="2"/>
  <c r="EF114" i="2"/>
  <c r="EE114" i="2"/>
  <c r="DK114" i="2"/>
  <c r="DJ114" i="2"/>
  <c r="CP114" i="2"/>
  <c r="CO114" i="2"/>
  <c r="BU114" i="2"/>
  <c r="BT114" i="2"/>
  <c r="AZ114" i="2"/>
  <c r="AY114" i="2"/>
  <c r="AE114" i="2"/>
  <c r="AD114" i="2"/>
  <c r="K114" i="2"/>
  <c r="J114" i="2"/>
  <c r="I114" i="2"/>
  <c r="L114" i="2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F114" i="2"/>
  <c r="AP114" i="2"/>
  <c r="AQ114" i="2"/>
  <c r="AG114" i="2"/>
  <c r="V114" i="2"/>
  <c r="A115" i="2"/>
  <c r="Y114" i="2"/>
  <c r="U114" i="2"/>
  <c r="FU115" i="2"/>
  <c r="GQ115" i="2"/>
  <c r="GP115" i="2"/>
  <c r="FV115" i="2"/>
  <c r="FA115" i="2"/>
  <c r="EZ115" i="2"/>
  <c r="EF115" i="2"/>
  <c r="EE115" i="2"/>
  <c r="DK115" i="2"/>
  <c r="CO115" i="2"/>
  <c r="BU115" i="2"/>
  <c r="DJ115" i="2"/>
  <c r="CP115" i="2"/>
  <c r="BT115" i="2"/>
  <c r="AZ115" i="2"/>
  <c r="AY115" i="2"/>
  <c r="AE115" i="2"/>
  <c r="AD115" i="2"/>
  <c r="K115" i="2"/>
  <c r="J115" i="2"/>
  <c r="I115" i="2"/>
  <c r="L115" i="2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P115" i="2"/>
  <c r="AF115" i="2"/>
  <c r="AG115" i="2"/>
  <c r="AQ115" i="2"/>
  <c r="A116" i="2"/>
  <c r="Y115" i="2"/>
  <c r="V115" i="2"/>
  <c r="U115" i="2"/>
  <c r="GQ116" i="2"/>
  <c r="GP116" i="2"/>
  <c r="FU116" i="2"/>
  <c r="FV116" i="2"/>
  <c r="FA116" i="2"/>
  <c r="EZ116" i="2"/>
  <c r="EF116" i="2"/>
  <c r="EE116" i="2"/>
  <c r="DK116" i="2"/>
  <c r="DJ116" i="2"/>
  <c r="CO116" i="2"/>
  <c r="BU116" i="2"/>
  <c r="CP116" i="2"/>
  <c r="BT116" i="2"/>
  <c r="AZ116" i="2"/>
  <c r="AY116" i="2"/>
  <c r="AE116" i="2"/>
  <c r="AD116" i="2"/>
  <c r="K116" i="2"/>
  <c r="J116" i="2"/>
  <c r="I116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Q116" i="2"/>
  <c r="AG116" i="2"/>
  <c r="AP116" i="2"/>
  <c r="AF116" i="2"/>
  <c r="U116" i="2"/>
  <c r="V116" i="2"/>
  <c r="A117" i="2"/>
  <c r="Y116" i="2"/>
  <c r="GQ117" i="2"/>
  <c r="GP117" i="2"/>
  <c r="FU117" i="2"/>
  <c r="FV117" i="2"/>
  <c r="FA117" i="2"/>
  <c r="EZ117" i="2"/>
  <c r="EF117" i="2"/>
  <c r="EE117" i="2"/>
  <c r="DK117" i="2"/>
  <c r="DJ117" i="2"/>
  <c r="CP117" i="2"/>
  <c r="CO117" i="2"/>
  <c r="BU117" i="2"/>
  <c r="BT117" i="2"/>
  <c r="AZ117" i="2"/>
  <c r="AY117" i="2"/>
  <c r="AE117" i="2"/>
  <c r="AD117" i="2"/>
  <c r="K117" i="2"/>
  <c r="J117" i="2"/>
  <c r="I117" i="2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Q117" i="2"/>
  <c r="AG117" i="2"/>
  <c r="AP117" i="2"/>
  <c r="AF117" i="2"/>
  <c r="A118" i="2"/>
  <c r="Y117" i="2"/>
  <c r="U117" i="2"/>
  <c r="V117" i="2"/>
  <c r="GQ118" i="2"/>
  <c r="GP118" i="2"/>
  <c r="FU118" i="2"/>
  <c r="FV118" i="2"/>
  <c r="FA118" i="2"/>
  <c r="EZ118" i="2"/>
  <c r="EF118" i="2"/>
  <c r="EE118" i="2"/>
  <c r="DK118" i="2"/>
  <c r="DJ118" i="2"/>
  <c r="CP118" i="2"/>
  <c r="CO118" i="2"/>
  <c r="BU118" i="2"/>
  <c r="BT118" i="2"/>
  <c r="AZ118" i="2"/>
  <c r="AY118" i="2"/>
  <c r="AE118" i="2"/>
  <c r="AD118" i="2"/>
  <c r="K118" i="2"/>
  <c r="J118" i="2"/>
  <c r="I118" i="2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P118" i="2"/>
  <c r="AF118" i="2"/>
  <c r="AQ118" i="2"/>
  <c r="AG118" i="2"/>
  <c r="V118" i="2"/>
  <c r="A119" i="2"/>
  <c r="Y118" i="2"/>
  <c r="U118" i="2"/>
  <c r="GQ119" i="2"/>
  <c r="GP119" i="2"/>
  <c r="FU119" i="2"/>
  <c r="FV119" i="2"/>
  <c r="FA119" i="2"/>
  <c r="EZ119" i="2"/>
  <c r="EF119" i="2"/>
  <c r="EE119" i="2"/>
  <c r="DK119" i="2"/>
  <c r="DJ119" i="2"/>
  <c r="CP119" i="2"/>
  <c r="CO119" i="2"/>
  <c r="BT119" i="2"/>
  <c r="AZ119" i="2"/>
  <c r="AY119" i="2"/>
  <c r="BU119" i="2"/>
  <c r="AE119" i="2"/>
  <c r="AD119" i="2"/>
  <c r="J119" i="2"/>
  <c r="K119" i="2"/>
  <c r="I119" i="2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Q119" i="2"/>
  <c r="AP119" i="2"/>
  <c r="AG119" i="2"/>
  <c r="AF119" i="2"/>
  <c r="V119" i="2"/>
  <c r="Y119" i="2"/>
  <c r="U119" i="2"/>
  <c r="A120" i="2"/>
  <c r="GQ120" i="2"/>
  <c r="GP120" i="2"/>
  <c r="FU120" i="2"/>
  <c r="FV120" i="2"/>
  <c r="FA120" i="2"/>
  <c r="EZ120" i="2"/>
  <c r="EF120" i="2"/>
  <c r="EE120" i="2"/>
  <c r="DK120" i="2"/>
  <c r="DJ120" i="2"/>
  <c r="CP120" i="2"/>
  <c r="CO120" i="2"/>
  <c r="BU120" i="2"/>
  <c r="BT120" i="2"/>
  <c r="AZ120" i="2"/>
  <c r="AY120" i="2"/>
  <c r="AE120" i="2"/>
  <c r="AD120" i="2"/>
  <c r="J120" i="2"/>
  <c r="K120" i="2"/>
  <c r="I120" i="2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Q120" i="2"/>
  <c r="AG120" i="2"/>
  <c r="AP120" i="2"/>
  <c r="AF120" i="2"/>
  <c r="A121" i="2"/>
  <c r="Y120" i="2"/>
  <c r="U120" i="2"/>
  <c r="V120" i="2"/>
  <c r="GQ121" i="2"/>
  <c r="GP121" i="2"/>
  <c r="FU121" i="2"/>
  <c r="FV121" i="2"/>
  <c r="FA121" i="2"/>
  <c r="EZ121" i="2"/>
  <c r="EF121" i="2"/>
  <c r="EE121" i="2"/>
  <c r="DK121" i="2"/>
  <c r="DJ121" i="2"/>
  <c r="CP121" i="2"/>
  <c r="CO121" i="2"/>
  <c r="BU121" i="2"/>
  <c r="BT121" i="2"/>
  <c r="AZ121" i="2"/>
  <c r="AY121" i="2"/>
  <c r="AE121" i="2"/>
  <c r="AD121" i="2"/>
  <c r="K121" i="2"/>
  <c r="J121" i="2"/>
  <c r="I121" i="2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P121" i="2"/>
  <c r="AF121" i="2"/>
  <c r="AQ121" i="2"/>
  <c r="AG121" i="2"/>
  <c r="V121" i="2"/>
  <c r="Y121" i="2"/>
  <c r="U121" i="2"/>
  <c r="A122" i="2"/>
  <c r="GQ122" i="2"/>
  <c r="GP122" i="2"/>
  <c r="FU122" i="2"/>
  <c r="FV122" i="2"/>
  <c r="FA122" i="2"/>
  <c r="EZ122" i="2"/>
  <c r="EF122" i="2"/>
  <c r="EE122" i="2"/>
  <c r="DK122" i="2"/>
  <c r="DJ122" i="2"/>
  <c r="CP122" i="2"/>
  <c r="CO122" i="2"/>
  <c r="BU122" i="2"/>
  <c r="BT122" i="2"/>
  <c r="AZ122" i="2"/>
  <c r="AY122" i="2"/>
  <c r="AE122" i="2"/>
  <c r="AD122" i="2"/>
  <c r="K122" i="2"/>
  <c r="J122" i="2"/>
  <c r="I122" i="2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P122" i="2"/>
  <c r="AF122" i="2"/>
  <c r="AQ122" i="2"/>
  <c r="AG122" i="2"/>
  <c r="U122" i="2"/>
  <c r="V122" i="2"/>
  <c r="A123" i="2"/>
  <c r="Y122" i="2"/>
  <c r="FU123" i="2"/>
  <c r="GQ123" i="2"/>
  <c r="GP123" i="2"/>
  <c r="FV123" i="2"/>
  <c r="FA123" i="2"/>
  <c r="EZ123" i="2"/>
  <c r="EF123" i="2"/>
  <c r="EE123" i="2"/>
  <c r="CO123" i="2"/>
  <c r="BU123" i="2"/>
  <c r="DK123" i="2"/>
  <c r="DJ123" i="2"/>
  <c r="CP123" i="2"/>
  <c r="BT123" i="2"/>
  <c r="AZ123" i="2"/>
  <c r="AY123" i="2"/>
  <c r="AE123" i="2"/>
  <c r="AD123" i="2"/>
  <c r="K123" i="2"/>
  <c r="J123" i="2"/>
  <c r="I123" i="2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P123" i="2"/>
  <c r="AQ123" i="2"/>
  <c r="AF123" i="2"/>
  <c r="AG123" i="2"/>
  <c r="U123" i="2"/>
  <c r="A124" i="2"/>
  <c r="Y123" i="2"/>
  <c r="V123" i="2"/>
  <c r="GQ124" i="2"/>
  <c r="GP124" i="2"/>
  <c r="FU124" i="2"/>
  <c r="FV124" i="2"/>
  <c r="FA124" i="2"/>
  <c r="EZ124" i="2"/>
  <c r="EF124" i="2"/>
  <c r="EE124" i="2"/>
  <c r="DK124" i="2"/>
  <c r="DJ124" i="2"/>
  <c r="CO124" i="2"/>
  <c r="BU124" i="2"/>
  <c r="CP124" i="2"/>
  <c r="BT124" i="2"/>
  <c r="AZ124" i="2"/>
  <c r="AY124" i="2"/>
  <c r="AE124" i="2"/>
  <c r="AD124" i="2"/>
  <c r="K124" i="2"/>
  <c r="J124" i="2"/>
  <c r="I124" i="2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P124" i="2"/>
  <c r="AQ124" i="2"/>
  <c r="AF124" i="2"/>
  <c r="AG124" i="2"/>
  <c r="Y124" i="2"/>
  <c r="U124" i="2"/>
  <c r="V124" i="2"/>
  <c r="A125" i="2"/>
  <c r="GQ125" i="2"/>
  <c r="GP125" i="2"/>
  <c r="FU125" i="2"/>
  <c r="FV125" i="2"/>
  <c r="FA125" i="2"/>
  <c r="EZ125" i="2"/>
  <c r="EF125" i="2"/>
  <c r="EE125" i="2"/>
  <c r="DK125" i="2"/>
  <c r="DJ125" i="2"/>
  <c r="CO125" i="2"/>
  <c r="BU125" i="2"/>
  <c r="CP125" i="2"/>
  <c r="BT125" i="2"/>
  <c r="AZ125" i="2"/>
  <c r="AY125" i="2"/>
  <c r="AE125" i="2"/>
  <c r="AD125" i="2"/>
  <c r="K125" i="2"/>
  <c r="J125" i="2"/>
  <c r="I125" i="2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Q125" i="2"/>
  <c r="AG125" i="2"/>
  <c r="AP125" i="2"/>
  <c r="AF125" i="2"/>
  <c r="V125" i="2"/>
  <c r="A126" i="2"/>
  <c r="Y125" i="2"/>
  <c r="U125" i="2"/>
  <c r="GQ126" i="2"/>
  <c r="GP126" i="2"/>
  <c r="FU126" i="2"/>
  <c r="FV126" i="2"/>
  <c r="FA126" i="2"/>
  <c r="EZ126" i="2"/>
  <c r="EF126" i="2"/>
  <c r="EE126" i="2"/>
  <c r="DK126" i="2"/>
  <c r="DJ126" i="2"/>
  <c r="CO126" i="2"/>
  <c r="BU126" i="2"/>
  <c r="CP126" i="2"/>
  <c r="BT126" i="2"/>
  <c r="AZ126" i="2"/>
  <c r="AY126" i="2"/>
  <c r="AE126" i="2"/>
  <c r="AD126" i="2"/>
  <c r="K126" i="2"/>
  <c r="I126" i="2"/>
  <c r="J126" i="2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P126" i="2"/>
  <c r="AF126" i="2"/>
  <c r="AQ126" i="2"/>
  <c r="AG126" i="2"/>
  <c r="V126" i="2"/>
  <c r="A127" i="2"/>
  <c r="Y126" i="2"/>
  <c r="U126" i="2"/>
  <c r="GQ127" i="2"/>
  <c r="GP127" i="2"/>
  <c r="FU127" i="2"/>
  <c r="FV127" i="2"/>
  <c r="FA127" i="2"/>
  <c r="EZ127" i="2"/>
  <c r="EF127" i="2"/>
  <c r="EE127" i="2"/>
  <c r="DK127" i="2"/>
  <c r="DJ127" i="2"/>
  <c r="CP127" i="2"/>
  <c r="BT127" i="2"/>
  <c r="AZ127" i="2"/>
  <c r="AY127" i="2"/>
  <c r="CO127" i="2"/>
  <c r="BU127" i="2"/>
  <c r="AE127" i="2"/>
  <c r="AD127" i="2"/>
  <c r="J127" i="2"/>
  <c r="K127" i="2"/>
  <c r="I127" i="2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Q127" i="2"/>
  <c r="AP127" i="2"/>
  <c r="AF127" i="2"/>
  <c r="AG127" i="2"/>
  <c r="A128" i="2"/>
  <c r="Y127" i="2"/>
  <c r="U127" i="2"/>
  <c r="V127" i="2"/>
  <c r="GQ128" i="2"/>
  <c r="GP128" i="2"/>
  <c r="FU128" i="2"/>
  <c r="FV128" i="2"/>
  <c r="FA128" i="2"/>
  <c r="EZ128" i="2"/>
  <c r="EF128" i="2"/>
  <c r="EE128" i="2"/>
  <c r="DK128" i="2"/>
  <c r="DJ128" i="2"/>
  <c r="CP128" i="2"/>
  <c r="CO128" i="2"/>
  <c r="BU128" i="2"/>
  <c r="BT128" i="2"/>
  <c r="AZ128" i="2"/>
  <c r="AY128" i="2"/>
  <c r="AE128" i="2"/>
  <c r="AD128" i="2"/>
  <c r="J128" i="2"/>
  <c r="I128" i="2"/>
  <c r="K128" i="2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Q128" i="2"/>
  <c r="AG128" i="2"/>
  <c r="AP128" i="2"/>
  <c r="AF128" i="2"/>
  <c r="U128" i="2"/>
  <c r="Y128" i="2"/>
  <c r="V128" i="2"/>
  <c r="A129" i="2"/>
  <c r="GQ129" i="2"/>
  <c r="GP129" i="2"/>
  <c r="FU129" i="2"/>
  <c r="FV129" i="2"/>
  <c r="FA129" i="2"/>
  <c r="EZ129" i="2"/>
  <c r="EF129" i="2"/>
  <c r="EE129" i="2"/>
  <c r="DK129" i="2"/>
  <c r="DJ129" i="2"/>
  <c r="CP129" i="2"/>
  <c r="CO129" i="2"/>
  <c r="BU129" i="2"/>
  <c r="BT129" i="2"/>
  <c r="AZ129" i="2"/>
  <c r="AY129" i="2"/>
  <c r="AE129" i="2"/>
  <c r="AD129" i="2"/>
  <c r="K129" i="2"/>
  <c r="J129" i="2"/>
  <c r="I129" i="2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P129" i="2"/>
  <c r="AF129" i="2"/>
  <c r="AQ129" i="2"/>
  <c r="AG129" i="2"/>
  <c r="Y129" i="2"/>
  <c r="U129" i="2"/>
  <c r="V129" i="2"/>
  <c r="A130" i="2"/>
  <c r="GQ130" i="2"/>
  <c r="GP130" i="2"/>
  <c r="FU130" i="2"/>
  <c r="FV130" i="2"/>
  <c r="FA130" i="2"/>
  <c r="EZ130" i="2"/>
  <c r="EF130" i="2"/>
  <c r="EE130" i="2"/>
  <c r="DK130" i="2"/>
  <c r="DJ130" i="2"/>
  <c r="CP130" i="2"/>
  <c r="CO130" i="2"/>
  <c r="BU130" i="2"/>
  <c r="BT130" i="2"/>
  <c r="AZ130" i="2"/>
  <c r="AY130" i="2"/>
  <c r="AE130" i="2"/>
  <c r="AD130" i="2"/>
  <c r="K130" i="2"/>
  <c r="J130" i="2"/>
  <c r="I130" i="2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F130" i="2"/>
  <c r="AP130" i="2"/>
  <c r="AQ130" i="2"/>
  <c r="AG130" i="2"/>
  <c r="A131" i="2"/>
  <c r="V130" i="2"/>
  <c r="Y130" i="2"/>
  <c r="U130" i="2"/>
  <c r="FU131" i="2"/>
  <c r="GQ131" i="2"/>
  <c r="GP131" i="2"/>
  <c r="FV131" i="2"/>
  <c r="FA131" i="2"/>
  <c r="EZ131" i="2"/>
  <c r="EF131" i="2"/>
  <c r="EE131" i="2"/>
  <c r="CP131" i="2"/>
  <c r="CO131" i="2"/>
  <c r="BU131" i="2"/>
  <c r="DK131" i="2"/>
  <c r="DJ131" i="2"/>
  <c r="BT131" i="2"/>
  <c r="AZ131" i="2"/>
  <c r="AY131" i="2"/>
  <c r="AE131" i="2"/>
  <c r="AD131" i="2"/>
  <c r="K131" i="2"/>
  <c r="J131" i="2"/>
  <c r="I131" i="2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P131" i="2"/>
  <c r="AG131" i="2"/>
  <c r="AQ131" i="2"/>
  <c r="AF131" i="2"/>
  <c r="V131" i="2"/>
  <c r="U131" i="2"/>
  <c r="A132" i="2"/>
  <c r="Y131" i="2"/>
  <c r="GQ132" i="2"/>
  <c r="GP132" i="2"/>
  <c r="FU132" i="2"/>
  <c r="FV132" i="2"/>
  <c r="FA132" i="2"/>
  <c r="EZ132" i="2"/>
  <c r="EF132" i="2"/>
  <c r="EE132" i="2"/>
  <c r="DK132" i="2"/>
  <c r="DJ132" i="2"/>
  <c r="CP132" i="2"/>
  <c r="CO132" i="2"/>
  <c r="BU132" i="2"/>
  <c r="BT132" i="2"/>
  <c r="AZ132" i="2"/>
  <c r="AY132" i="2"/>
  <c r="AE132" i="2"/>
  <c r="AD132" i="2"/>
  <c r="K132" i="2"/>
  <c r="J132" i="2"/>
  <c r="I132" i="2"/>
  <c r="FR131" i="2"/>
  <c r="L132" i="2"/>
  <c r="GM131" i="2"/>
  <c r="GN131" i="2"/>
  <c r="EB131" i="2"/>
  <c r="EW131" i="2"/>
  <c r="HI131" i="2"/>
  <c r="FS131" i="2"/>
  <c r="CL131" i="2"/>
  <c r="HH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G132" i="2"/>
  <c r="AQ132" i="2"/>
  <c r="AP132" i="2"/>
  <c r="AF132" i="2"/>
  <c r="A133" i="2"/>
  <c r="V132" i="2"/>
  <c r="Y132" i="2"/>
  <c r="U132" i="2"/>
  <c r="GQ133" i="2"/>
  <c r="GP133" i="2"/>
  <c r="FU133" i="2"/>
  <c r="FV133" i="2"/>
  <c r="FA133" i="2"/>
  <c r="EZ133" i="2"/>
  <c r="EF133" i="2"/>
  <c r="EE133" i="2"/>
  <c r="DK133" i="2"/>
  <c r="DJ133" i="2"/>
  <c r="CP133" i="2"/>
  <c r="CO133" i="2"/>
  <c r="BU133" i="2"/>
  <c r="BT133" i="2"/>
  <c r="AZ133" i="2"/>
  <c r="AY133" i="2"/>
  <c r="AE133" i="2"/>
  <c r="AD133" i="2"/>
  <c r="K133" i="2"/>
  <c r="J133" i="2"/>
  <c r="I133" i="2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Q133" i="2"/>
  <c r="AG133" i="2"/>
  <c r="AF133" i="2"/>
  <c r="AP133" i="2"/>
  <c r="U133" i="2"/>
  <c r="A134" i="2"/>
  <c r="V133" i="2"/>
  <c r="Y133" i="2"/>
  <c r="GQ134" i="2"/>
  <c r="GP134" i="2"/>
  <c r="FV134" i="2"/>
  <c r="FU134" i="2"/>
  <c r="FA134" i="2"/>
  <c r="EZ134" i="2"/>
  <c r="EF134" i="2"/>
  <c r="EE134" i="2"/>
  <c r="DK134" i="2"/>
  <c r="DJ134" i="2"/>
  <c r="CP134" i="2"/>
  <c r="CO134" i="2"/>
  <c r="BU134" i="2"/>
  <c r="BT134" i="2"/>
  <c r="AZ134" i="2"/>
  <c r="AY134" i="2"/>
  <c r="AE134" i="2"/>
  <c r="AD134" i="2"/>
  <c r="K134" i="2"/>
  <c r="J134" i="2"/>
  <c r="I134" i="2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P134" i="2"/>
  <c r="AF134" i="2"/>
  <c r="AG134" i="2"/>
  <c r="AQ134" i="2"/>
  <c r="V134" i="2"/>
  <c r="U134" i="2"/>
  <c r="A135" i="2"/>
  <c r="Y134" i="2"/>
  <c r="GQ135" i="2"/>
  <c r="GP135" i="2"/>
  <c r="FU135" i="2"/>
  <c r="FV135" i="2"/>
  <c r="FA135" i="2"/>
  <c r="EZ135" i="2"/>
  <c r="EF135" i="2"/>
  <c r="EE135" i="2"/>
  <c r="DK135" i="2"/>
  <c r="DJ135" i="2"/>
  <c r="BT135" i="2"/>
  <c r="AZ135" i="2"/>
  <c r="AY135" i="2"/>
  <c r="CP135" i="2"/>
  <c r="CO135" i="2"/>
  <c r="BU135" i="2"/>
  <c r="AE135" i="2"/>
  <c r="AD135" i="2"/>
  <c r="J135" i="2"/>
  <c r="K135" i="2"/>
  <c r="I135" i="2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Q135" i="2"/>
  <c r="AP135" i="2"/>
  <c r="AF135" i="2"/>
  <c r="AG135" i="2"/>
  <c r="U135" i="2"/>
  <c r="V135" i="2"/>
  <c r="Y135" i="2"/>
  <c r="A136" i="2"/>
  <c r="GQ136" i="2"/>
  <c r="GP136" i="2"/>
  <c r="FU136" i="2"/>
  <c r="FV136" i="2"/>
  <c r="FA136" i="2"/>
  <c r="EZ136" i="2"/>
  <c r="EF136" i="2"/>
  <c r="EE136" i="2"/>
  <c r="DK136" i="2"/>
  <c r="DJ136" i="2"/>
  <c r="CP136" i="2"/>
  <c r="CO136" i="2"/>
  <c r="BU136" i="2"/>
  <c r="BT136" i="2"/>
  <c r="AZ136" i="2"/>
  <c r="AY136" i="2"/>
  <c r="AE136" i="2"/>
  <c r="AD136" i="2"/>
  <c r="J136" i="2"/>
  <c r="I136" i="2"/>
  <c r="K136" i="2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Q136" i="2"/>
  <c r="AG136" i="2"/>
  <c r="AP136" i="2"/>
  <c r="AF136" i="2"/>
  <c r="Y136" i="2"/>
  <c r="A137" i="2"/>
  <c r="U136" i="2"/>
  <c r="V136" i="2"/>
  <c r="GQ137" i="2"/>
  <c r="GP137" i="2"/>
  <c r="FU137" i="2"/>
  <c r="FV137" i="2"/>
  <c r="FA137" i="2"/>
  <c r="EZ137" i="2"/>
  <c r="EF137" i="2"/>
  <c r="EE137" i="2"/>
  <c r="DK137" i="2"/>
  <c r="DJ137" i="2"/>
  <c r="CP137" i="2"/>
  <c r="CO137" i="2"/>
  <c r="BU137" i="2"/>
  <c r="BT137" i="2"/>
  <c r="AZ137" i="2"/>
  <c r="AY137" i="2"/>
  <c r="AE137" i="2"/>
  <c r="AD137" i="2"/>
  <c r="K137" i="2"/>
  <c r="J137" i="2"/>
  <c r="I137" i="2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GQ138" i="2"/>
  <c r="GP138" i="2"/>
  <c r="FV138" i="2"/>
  <c r="FU138" i="2"/>
  <c r="FA138" i="2"/>
  <c r="EZ138" i="2"/>
  <c r="EF138" i="2"/>
  <c r="EE138" i="2"/>
  <c r="DK138" i="2"/>
  <c r="DJ138" i="2"/>
  <c r="CP138" i="2"/>
  <c r="CO138" i="2"/>
  <c r="BU138" i="2"/>
  <c r="BT138" i="2"/>
  <c r="AZ138" i="2"/>
  <c r="AY138" i="2"/>
  <c r="AE138" i="2"/>
  <c r="AD138" i="2"/>
  <c r="K138" i="2"/>
  <c r="J138" i="2"/>
  <c r="I138" i="2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P138" i="2"/>
  <c r="AF138" i="2"/>
  <c r="AQ138" i="2"/>
  <c r="AG138" i="2"/>
  <c r="Y138" i="2"/>
  <c r="U138" i="2"/>
  <c r="V138" i="2"/>
  <c r="A139" i="2"/>
  <c r="FU139" i="2"/>
  <c r="GQ139" i="2"/>
  <c r="GP139" i="2"/>
  <c r="FV139" i="2"/>
  <c r="FA139" i="2"/>
  <c r="EZ139" i="2"/>
  <c r="EF139" i="2"/>
  <c r="EE139" i="2"/>
  <c r="CP139" i="2"/>
  <c r="CO139" i="2"/>
  <c r="BU139" i="2"/>
  <c r="DK139" i="2"/>
  <c r="DJ139" i="2"/>
  <c r="BT139" i="2"/>
  <c r="AZ139" i="2"/>
  <c r="AY139" i="2"/>
  <c r="AE139" i="2"/>
  <c r="AD139" i="2"/>
  <c r="K139" i="2"/>
  <c r="J139" i="2"/>
  <c r="I139" i="2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P139" i="2"/>
  <c r="AQ139" i="2"/>
  <c r="AF139" i="2"/>
  <c r="AG139" i="2"/>
  <c r="V139" i="2"/>
  <c r="U139" i="2"/>
  <c r="A140" i="2"/>
  <c r="Y139" i="2"/>
  <c r="GQ140" i="2"/>
  <c r="GP140" i="2"/>
  <c r="FU140" i="2"/>
  <c r="FV140" i="2"/>
  <c r="FA140" i="2"/>
  <c r="EZ140" i="2"/>
  <c r="EF140" i="2"/>
  <c r="EE140" i="2"/>
  <c r="DK140" i="2"/>
  <c r="DJ140" i="2"/>
  <c r="CP140" i="2"/>
  <c r="CO140" i="2"/>
  <c r="BU140" i="2"/>
  <c r="BT140" i="2"/>
  <c r="AZ140" i="2"/>
  <c r="AY140" i="2"/>
  <c r="AE140" i="2"/>
  <c r="AD140" i="2"/>
  <c r="K140" i="2"/>
  <c r="J140" i="2"/>
  <c r="I140" i="2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Q140" i="2"/>
  <c r="AP140" i="2"/>
  <c r="AF140" i="2"/>
  <c r="AG140" i="2"/>
  <c r="A141" i="2"/>
  <c r="U140" i="2"/>
  <c r="V140" i="2"/>
  <c r="Y140" i="2"/>
  <c r="GQ141" i="2"/>
  <c r="GP141" i="2"/>
  <c r="FU141" i="2"/>
  <c r="FV141" i="2"/>
  <c r="FA141" i="2"/>
  <c r="EZ141" i="2"/>
  <c r="EF141" i="2"/>
  <c r="EE141" i="2"/>
  <c r="DK141" i="2"/>
  <c r="DJ141" i="2"/>
  <c r="CP141" i="2"/>
  <c r="CO141" i="2"/>
  <c r="BU141" i="2"/>
  <c r="BT141" i="2"/>
  <c r="AZ141" i="2"/>
  <c r="AY141" i="2"/>
  <c r="AE141" i="2"/>
  <c r="AD141" i="2"/>
  <c r="K141" i="2"/>
  <c r="J141" i="2"/>
  <c r="I141" i="2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Q141" i="2"/>
  <c r="AG141" i="2"/>
  <c r="AP141" i="2"/>
  <c r="AF141" i="2"/>
  <c r="A142" i="2"/>
  <c r="Y141" i="2"/>
  <c r="U141" i="2"/>
  <c r="V141" i="2"/>
  <c r="GQ142" i="2"/>
  <c r="GP142" i="2"/>
  <c r="FU142" i="2"/>
  <c r="FV142" i="2"/>
  <c r="FA142" i="2"/>
  <c r="EZ142" i="2"/>
  <c r="EF142" i="2"/>
  <c r="EE142" i="2"/>
  <c r="DK142" i="2"/>
  <c r="DJ142" i="2"/>
  <c r="CP142" i="2"/>
  <c r="CO142" i="2"/>
  <c r="BU142" i="2"/>
  <c r="BT142" i="2"/>
  <c r="AZ142" i="2"/>
  <c r="AY142" i="2"/>
  <c r="AE142" i="2"/>
  <c r="AD142" i="2"/>
  <c r="K142" i="2"/>
  <c r="I142" i="2"/>
  <c r="J142" i="2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P142" i="2"/>
  <c r="AF142" i="2"/>
  <c r="AQ142" i="2"/>
  <c r="AG142" i="2"/>
  <c r="U142" i="2"/>
  <c r="V142" i="2"/>
  <c r="A143" i="2"/>
  <c r="Y142" i="2"/>
  <c r="GQ143" i="2"/>
  <c r="GP143" i="2"/>
  <c r="FU143" i="2"/>
  <c r="FV143" i="2"/>
  <c r="FA143" i="2"/>
  <c r="EZ143" i="2"/>
  <c r="EF143" i="2"/>
  <c r="EE143" i="2"/>
  <c r="DK143" i="2"/>
  <c r="DJ143" i="2"/>
  <c r="BU143" i="2"/>
  <c r="BT143" i="2"/>
  <c r="AZ143" i="2"/>
  <c r="AY143" i="2"/>
  <c r="CP143" i="2"/>
  <c r="CO143" i="2"/>
  <c r="AE143" i="2"/>
  <c r="AD143" i="2"/>
  <c r="J143" i="2"/>
  <c r="K143" i="2"/>
  <c r="I143" i="2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Q143" i="2"/>
  <c r="AG143" i="2"/>
  <c r="AP143" i="2"/>
  <c r="AF143" i="2"/>
  <c r="U143" i="2"/>
  <c r="V143" i="2"/>
  <c r="Y143" i="2"/>
  <c r="A144" i="2"/>
  <c r="GQ144" i="2"/>
  <c r="GP144" i="2"/>
  <c r="FU144" i="2"/>
  <c r="FV144" i="2"/>
  <c r="FA144" i="2"/>
  <c r="EZ144" i="2"/>
  <c r="EF144" i="2"/>
  <c r="EE144" i="2"/>
  <c r="DK144" i="2"/>
  <c r="DJ144" i="2"/>
  <c r="CP144" i="2"/>
  <c r="CO144" i="2"/>
  <c r="BU144" i="2"/>
  <c r="BT144" i="2"/>
  <c r="AZ144" i="2"/>
  <c r="AY144" i="2"/>
  <c r="AE144" i="2"/>
  <c r="AD144" i="2"/>
  <c r="J144" i="2"/>
  <c r="I144" i="2"/>
  <c r="K144" i="2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Q144" i="2"/>
  <c r="AG144" i="2"/>
  <c r="AP144" i="2"/>
  <c r="AF144" i="2"/>
  <c r="A145" i="2"/>
  <c r="Y144" i="2"/>
  <c r="U144" i="2"/>
  <c r="V144" i="2"/>
  <c r="GQ145" i="2"/>
  <c r="GP145" i="2"/>
  <c r="FU145" i="2"/>
  <c r="FV145" i="2"/>
  <c r="FA145" i="2"/>
  <c r="EZ145" i="2"/>
  <c r="EF145" i="2"/>
  <c r="EE145" i="2"/>
  <c r="DK145" i="2"/>
  <c r="DJ145" i="2"/>
  <c r="CP145" i="2"/>
  <c r="CO145" i="2"/>
  <c r="BU145" i="2"/>
  <c r="BT145" i="2"/>
  <c r="AZ145" i="2"/>
  <c r="AY145" i="2"/>
  <c r="AE145" i="2"/>
  <c r="AD145" i="2"/>
  <c r="K145" i="2"/>
  <c r="J145" i="2"/>
  <c r="I145" i="2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P145" i="2"/>
  <c r="AF145" i="2"/>
  <c r="AQ145" i="2"/>
  <c r="AG145" i="2"/>
  <c r="A146" i="2"/>
  <c r="Y145" i="2"/>
  <c r="U145" i="2"/>
  <c r="V145" i="2"/>
  <c r="GQ146" i="2"/>
  <c r="GP146" i="2"/>
  <c r="FV146" i="2"/>
  <c r="FU146" i="2"/>
  <c r="FA146" i="2"/>
  <c r="EZ146" i="2"/>
  <c r="EE146" i="2"/>
  <c r="EF146" i="2"/>
  <c r="DK146" i="2"/>
  <c r="DJ146" i="2"/>
  <c r="CP146" i="2"/>
  <c r="CO146" i="2"/>
  <c r="BU146" i="2"/>
  <c r="BT146" i="2"/>
  <c r="AZ146" i="2"/>
  <c r="AY146" i="2"/>
  <c r="AE146" i="2"/>
  <c r="AD146" i="2"/>
  <c r="K146" i="2"/>
  <c r="J146" i="2"/>
  <c r="I146" i="2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F146" i="2"/>
  <c r="AP146" i="2"/>
  <c r="AQ146" i="2"/>
  <c r="AG146" i="2"/>
  <c r="V146" i="2"/>
  <c r="Y146" i="2"/>
  <c r="U146" i="2"/>
  <c r="A147" i="2"/>
  <c r="GP147" i="2"/>
  <c r="FU147" i="2"/>
  <c r="GQ147" i="2"/>
  <c r="FV147" i="2"/>
  <c r="FA147" i="2"/>
  <c r="EZ147" i="2"/>
  <c r="EF147" i="2"/>
  <c r="EE147" i="2"/>
  <c r="CP147" i="2"/>
  <c r="CO147" i="2"/>
  <c r="BU147" i="2"/>
  <c r="DJ147" i="2"/>
  <c r="DK147" i="2"/>
  <c r="BT147" i="2"/>
  <c r="AZ147" i="2"/>
  <c r="AY147" i="2"/>
  <c r="AE147" i="2"/>
  <c r="AD147" i="2"/>
  <c r="K147" i="2"/>
  <c r="J147" i="2"/>
  <c r="I147" i="2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P147" i="2"/>
  <c r="AQ147" i="2"/>
  <c r="AG147" i="2"/>
  <c r="AF147" i="2"/>
  <c r="V147" i="2"/>
  <c r="U147" i="2"/>
  <c r="Y147" i="2"/>
  <c r="A148" i="2"/>
  <c r="GQ148" i="2"/>
  <c r="GP148" i="2"/>
  <c r="FU148" i="2"/>
  <c r="FV148" i="2"/>
  <c r="FA148" i="2"/>
  <c r="EZ148" i="2"/>
  <c r="EF148" i="2"/>
  <c r="EE148" i="2"/>
  <c r="DK148" i="2"/>
  <c r="DJ148" i="2"/>
  <c r="CP148" i="2"/>
  <c r="CO148" i="2"/>
  <c r="BU148" i="2"/>
  <c r="BT148" i="2"/>
  <c r="AZ148" i="2"/>
  <c r="AY148" i="2"/>
  <c r="AE148" i="2"/>
  <c r="AD148" i="2"/>
  <c r="K148" i="2"/>
  <c r="J148" i="2"/>
  <c r="I148" i="2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F148" i="2"/>
  <c r="AQ148" i="2"/>
  <c r="AG148" i="2"/>
  <c r="AP148" i="2"/>
  <c r="V148" i="2"/>
  <c r="Y148" i="2"/>
  <c r="U148" i="2"/>
  <c r="A149" i="2"/>
  <c r="GQ149" i="2"/>
  <c r="GP149" i="2"/>
  <c r="FU149" i="2"/>
  <c r="FV149" i="2"/>
  <c r="FA149" i="2"/>
  <c r="EZ149" i="2"/>
  <c r="EF149" i="2"/>
  <c r="EE149" i="2"/>
  <c r="DK149" i="2"/>
  <c r="DJ149" i="2"/>
  <c r="CP149" i="2"/>
  <c r="CO149" i="2"/>
  <c r="BU149" i="2"/>
  <c r="BT149" i="2"/>
  <c r="AZ149" i="2"/>
  <c r="AY149" i="2"/>
  <c r="AE149" i="2"/>
  <c r="AD149" i="2"/>
  <c r="K149" i="2"/>
  <c r="J149" i="2"/>
  <c r="I149" i="2"/>
  <c r="CM148" i="2"/>
  <c r="L149" i="2"/>
  <c r="GM148" i="2"/>
  <c r="HH148" i="2"/>
  <c r="DH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Q149" i="2"/>
  <c r="AG149" i="2"/>
  <c r="AF149" i="2"/>
  <c r="AP149" i="2"/>
  <c r="A150" i="2"/>
  <c r="Y149" i="2"/>
  <c r="U149" i="2"/>
  <c r="V149" i="2"/>
  <c r="GQ150" i="2"/>
  <c r="GP150" i="2"/>
  <c r="FU150" i="2"/>
  <c r="FV150" i="2"/>
  <c r="FA150" i="2"/>
  <c r="EZ150" i="2"/>
  <c r="EF150" i="2"/>
  <c r="EE150" i="2"/>
  <c r="DK150" i="2"/>
  <c r="DJ150" i="2"/>
  <c r="CP150" i="2"/>
  <c r="CO150" i="2"/>
  <c r="BU150" i="2"/>
  <c r="BT150" i="2"/>
  <c r="AZ150" i="2"/>
  <c r="AY150" i="2"/>
  <c r="AE150" i="2"/>
  <c r="AD150" i="2"/>
  <c r="K150" i="2"/>
  <c r="J150" i="2"/>
  <c r="I150" i="2"/>
  <c r="L150" i="2"/>
  <c r="FR149" i="2"/>
  <c r="EB149" i="2"/>
  <c r="DG149" i="2"/>
  <c r="EW149" i="2"/>
  <c r="HH149" i="2"/>
  <c r="FS149" i="2"/>
  <c r="GM149" i="2"/>
  <c r="CM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GQ151" i="2"/>
  <c r="GP151" i="2"/>
  <c r="FU151" i="2"/>
  <c r="FV151" i="2"/>
  <c r="FA151" i="2"/>
  <c r="EZ151" i="2"/>
  <c r="EF151" i="2"/>
  <c r="EE151" i="2"/>
  <c r="DK151" i="2"/>
  <c r="DJ151" i="2"/>
  <c r="BU151" i="2"/>
  <c r="BT151" i="2"/>
  <c r="AZ151" i="2"/>
  <c r="AY151" i="2"/>
  <c r="CP151" i="2"/>
  <c r="CO151" i="2"/>
  <c r="AE151" i="2"/>
  <c r="AD151" i="2"/>
  <c r="J151" i="2"/>
  <c r="K151" i="2"/>
  <c r="I151" i="2"/>
  <c r="L151" i="2"/>
  <c r="EC150" i="2"/>
  <c r="FS150" i="2"/>
  <c r="GM150" i="2"/>
  <c r="DG150" i="2"/>
  <c r="EX150" i="2"/>
  <c r="EB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Q151" i="2"/>
  <c r="AF151" i="2"/>
  <c r="AP151" i="2"/>
  <c r="AG151" i="2"/>
  <c r="A152" i="2"/>
  <c r="U151" i="2"/>
  <c r="V151" i="2"/>
  <c r="Y151" i="2"/>
  <c r="GQ152" i="2"/>
  <c r="GP152" i="2"/>
  <c r="FU152" i="2"/>
  <c r="FV152" i="2"/>
  <c r="FA152" i="2"/>
  <c r="EZ152" i="2"/>
  <c r="EF152" i="2"/>
  <c r="EE152" i="2"/>
  <c r="DK152" i="2"/>
  <c r="DJ152" i="2"/>
  <c r="CP152" i="2"/>
  <c r="CO152" i="2"/>
  <c r="BU152" i="2"/>
  <c r="BT152" i="2"/>
  <c r="AZ152" i="2"/>
  <c r="AY152" i="2"/>
  <c r="AE152" i="2"/>
  <c r="AD152" i="2"/>
  <c r="J152" i="2"/>
  <c r="I152" i="2"/>
  <c r="K152" i="2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Q152" i="2"/>
  <c r="AG152" i="2"/>
  <c r="AP152" i="2"/>
  <c r="AF152" i="2"/>
  <c r="Y152" i="2"/>
  <c r="U152" i="2"/>
  <c r="V152" i="2"/>
  <c r="A153" i="2"/>
  <c r="GQ153" i="2"/>
  <c r="GP153" i="2"/>
  <c r="FU153" i="2"/>
  <c r="FV153" i="2"/>
  <c r="FA153" i="2"/>
  <c r="EZ153" i="2"/>
  <c r="EF153" i="2"/>
  <c r="EE153" i="2"/>
  <c r="DK153" i="2"/>
  <c r="DJ153" i="2"/>
  <c r="CP153" i="2"/>
  <c r="CO153" i="2"/>
  <c r="BU153" i="2"/>
  <c r="BT153" i="2"/>
  <c r="AZ153" i="2"/>
  <c r="AY153" i="2"/>
  <c r="AE153" i="2"/>
  <c r="AD153" i="2"/>
  <c r="K153" i="2"/>
  <c r="J153" i="2"/>
  <c r="I153" i="2"/>
  <c r="A154" i="2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P153" i="2"/>
  <c r="AF153" i="2"/>
  <c r="AQ153" i="2"/>
  <c r="AG153" i="2"/>
  <c r="V153" i="2"/>
  <c r="U153" i="2"/>
  <c r="Y153" i="2"/>
  <c r="A155" i="2"/>
  <c r="GQ154" i="2"/>
  <c r="GP154" i="2"/>
  <c r="FU154" i="2"/>
  <c r="FV154" i="2"/>
  <c r="FA154" i="2"/>
  <c r="EZ154" i="2"/>
  <c r="EE154" i="2"/>
  <c r="EF154" i="2"/>
  <c r="DK154" i="2"/>
  <c r="DJ154" i="2"/>
  <c r="CP154" i="2"/>
  <c r="CO154" i="2"/>
  <c r="BU154" i="2"/>
  <c r="BT154" i="2"/>
  <c r="AZ154" i="2"/>
  <c r="AY154" i="2"/>
  <c r="AE154" i="2"/>
  <c r="AD154" i="2"/>
  <c r="K154" i="2"/>
  <c r="J154" i="2"/>
  <c r="I154" i="2"/>
  <c r="FW154" i="2"/>
  <c r="FL154" i="2"/>
  <c r="ES154" i="2"/>
  <c r="GR154" i="2"/>
  <c r="FX154" i="2"/>
  <c r="FM154" i="2"/>
  <c r="ET154" i="2"/>
  <c r="GS154" i="2"/>
  <c r="GG154" i="2"/>
  <c r="FN154" i="2"/>
  <c r="EU154" i="2"/>
  <c r="HB154" i="2"/>
  <c r="HC154" i="2"/>
  <c r="GI154" i="2"/>
  <c r="FP154" i="2"/>
  <c r="EG154" i="2"/>
  <c r="HD154" i="2"/>
  <c r="GJ154" i="2"/>
  <c r="EH154" i="2"/>
  <c r="HE154" i="2"/>
  <c r="GK154" i="2"/>
  <c r="FB154" i="2"/>
  <c r="EQ154" i="2"/>
  <c r="HF154" i="2"/>
  <c r="FC154" i="2"/>
  <c r="ER154" i="2"/>
  <c r="DX154" i="2"/>
  <c r="CR154" i="2"/>
  <c r="CF154" i="2"/>
  <c r="BO154" i="2"/>
  <c r="GH154" i="2"/>
  <c r="DY154" i="2"/>
  <c r="DA154" i="2"/>
  <c r="CG154" i="2"/>
  <c r="U154" i="2"/>
  <c r="DZ154" i="2"/>
  <c r="DB154" i="2"/>
  <c r="CH154" i="2"/>
  <c r="AP154" i="2"/>
  <c r="V154" i="2"/>
  <c r="DC154" i="2"/>
  <c r="CI154" i="2"/>
  <c r="AQ154" i="2"/>
  <c r="W154" i="2"/>
  <c r="L154" i="2"/>
  <c r="DL154" i="2"/>
  <c r="DD154" i="2"/>
  <c r="CJ154" i="2"/>
  <c r="BK154" i="2"/>
  <c r="AR154" i="2"/>
  <c r="AF154" i="2"/>
  <c r="X154" i="2"/>
  <c r="FO154" i="2"/>
  <c r="DM154" i="2"/>
  <c r="DE154" i="2"/>
  <c r="BL154" i="2"/>
  <c r="AS154" i="2"/>
  <c r="AG154" i="2"/>
  <c r="Y154" i="2"/>
  <c r="CQ154" i="2"/>
  <c r="DV154" i="2"/>
  <c r="BV154" i="2"/>
  <c r="BM154" i="2"/>
  <c r="BA154" i="2"/>
  <c r="AT154" i="2"/>
  <c r="DW154" i="2"/>
  <c r="BW154" i="2"/>
  <c r="BN154" i="2"/>
  <c r="BB154" i="2"/>
  <c r="EW153" i="2"/>
  <c r="EW154" i="2"/>
  <c r="HH153" i="2"/>
  <c r="HH154" i="2"/>
  <c r="HI153" i="2"/>
  <c r="HI154" i="2"/>
  <c r="GN153" i="2"/>
  <c r="GN154" i="2"/>
  <c r="GM153" i="2"/>
  <c r="GM154" i="2"/>
  <c r="FR153" i="2"/>
  <c r="FR154" i="2"/>
  <c r="EC153" i="2"/>
  <c r="EC154" i="2"/>
  <c r="DH153" i="2"/>
  <c r="DH154" i="2"/>
  <c r="FS153" i="2"/>
  <c r="FS154" i="2"/>
  <c r="DG153" i="2"/>
  <c r="DG154" i="2"/>
  <c r="CM153" i="2"/>
  <c r="CM154" i="2"/>
  <c r="EA153" i="2"/>
  <c r="EA154" i="2"/>
  <c r="ED152" i="2"/>
  <c r="EB153" i="2"/>
  <c r="EB154" i="2"/>
  <c r="CL153" i="2"/>
  <c r="CL154" i="2"/>
  <c r="FT152" i="2"/>
  <c r="FQ153" i="2"/>
  <c r="FQ154" i="2"/>
  <c r="EX153" i="2"/>
  <c r="EX154" i="2"/>
  <c r="EV153" i="2"/>
  <c r="EV154" i="2"/>
  <c r="EY152" i="2"/>
  <c r="CN152" i="2"/>
  <c r="CK153" i="2"/>
  <c r="CK154" i="2"/>
  <c r="GO152" i="2"/>
  <c r="GL153" i="2"/>
  <c r="GL154" i="2"/>
  <c r="HG153" i="2"/>
  <c r="HG154" i="2"/>
  <c r="HJ152" i="2"/>
  <c r="DF153" i="2"/>
  <c r="DF154" i="2"/>
  <c r="DI152" i="2"/>
  <c r="GQ155" i="2"/>
  <c r="GP155" i="2"/>
  <c r="FU155" i="2"/>
  <c r="FV155" i="2"/>
  <c r="FA155" i="2"/>
  <c r="EZ155" i="2"/>
  <c r="EF155" i="2"/>
  <c r="EE155" i="2"/>
  <c r="DJ155" i="2"/>
  <c r="CP155" i="2"/>
  <c r="CO155" i="2"/>
  <c r="BU155" i="2"/>
  <c r="DK155" i="2"/>
  <c r="BT155" i="2"/>
  <c r="AZ155" i="2"/>
  <c r="AY155" i="2"/>
  <c r="AE155" i="2"/>
  <c r="AD155" i="2"/>
  <c r="K155" i="2"/>
  <c r="J155" i="2"/>
  <c r="I155" i="2"/>
  <c r="GR155" i="2"/>
  <c r="FX155" i="2"/>
  <c r="FM155" i="2"/>
  <c r="ET155" i="2"/>
  <c r="GS155" i="2"/>
  <c r="GG155" i="2"/>
  <c r="FN155" i="2"/>
  <c r="EU155" i="2"/>
  <c r="HB155" i="2"/>
  <c r="GH155" i="2"/>
  <c r="GI155" i="2"/>
  <c r="GL155" i="2"/>
  <c r="FO155" i="2"/>
  <c r="HC155" i="2"/>
  <c r="HD155" i="2"/>
  <c r="GJ155" i="2"/>
  <c r="EH155" i="2"/>
  <c r="HE155" i="2"/>
  <c r="GK155" i="2"/>
  <c r="FB155" i="2"/>
  <c r="EQ155" i="2"/>
  <c r="HF155" i="2"/>
  <c r="FC155" i="2"/>
  <c r="ER155" i="2"/>
  <c r="FW155" i="2"/>
  <c r="FL155" i="2"/>
  <c r="ES155" i="2"/>
  <c r="DY155" i="2"/>
  <c r="DW155" i="2"/>
  <c r="EB155" i="2"/>
  <c r="DA155" i="2"/>
  <c r="CG155" i="2"/>
  <c r="BA155" i="2"/>
  <c r="AQ155" i="2"/>
  <c r="EG155" i="2"/>
  <c r="DZ155" i="2"/>
  <c r="DB155" i="2"/>
  <c r="DD155" i="2"/>
  <c r="DG155" i="2"/>
  <c r="CH155" i="2"/>
  <c r="CK155" i="2"/>
  <c r="BK155" i="2"/>
  <c r="BB155" i="2"/>
  <c r="AR155" i="2"/>
  <c r="X155" i="2"/>
  <c r="DC155" i="2"/>
  <c r="CI155" i="2"/>
  <c r="CL155" i="2"/>
  <c r="BL155" i="2"/>
  <c r="AS155" i="2"/>
  <c r="Y155" i="2"/>
  <c r="DL155" i="2"/>
  <c r="CJ155" i="2"/>
  <c r="CM155" i="2"/>
  <c r="BM155" i="2"/>
  <c r="AT155" i="2"/>
  <c r="DM155" i="2"/>
  <c r="DE155" i="2"/>
  <c r="DH155" i="2"/>
  <c r="BN155" i="2"/>
  <c r="L155" i="2"/>
  <c r="CF155" i="2"/>
  <c r="DV155" i="2"/>
  <c r="BV155" i="2"/>
  <c r="BO155" i="2"/>
  <c r="DX155" i="2"/>
  <c r="EA155" i="2"/>
  <c r="FP155" i="2"/>
  <c r="CQ155" i="2"/>
  <c r="BW155" i="2"/>
  <c r="AF155" i="2"/>
  <c r="U155" i="2"/>
  <c r="CR155" i="2"/>
  <c r="AP155" i="2"/>
  <c r="AG155" i="2"/>
  <c r="V155" i="2"/>
  <c r="W155" i="2"/>
  <c r="A156" i="2"/>
  <c r="EX155" i="2"/>
  <c r="EC155" i="2"/>
  <c r="HH155" i="2"/>
  <c r="HJ154" i="2"/>
  <c r="HG155" i="2"/>
  <c r="CN154" i="2"/>
  <c r="EV155" i="2"/>
  <c r="EY154" i="2"/>
  <c r="ED154" i="2"/>
  <c r="GO154" i="2"/>
  <c r="FT154" i="2"/>
  <c r="FQ155" i="2"/>
  <c r="DI154" i="2"/>
  <c r="DI153" i="2"/>
  <c r="FT153" i="2"/>
  <c r="CN153" i="2"/>
  <c r="HJ153" i="2"/>
  <c r="GO153" i="2"/>
  <c r="EY153" i="2"/>
  <c r="ED153" i="2"/>
  <c r="HI155" i="2"/>
  <c r="GN155" i="2"/>
  <c r="GM155" i="2"/>
  <c r="FS155" i="2"/>
  <c r="EW155" i="2"/>
  <c r="DF155" i="2"/>
  <c r="FR155" i="2"/>
  <c r="A157" i="2"/>
  <c r="GQ156" i="2"/>
  <c r="GP156" i="2"/>
  <c r="FU156" i="2"/>
  <c r="FV156" i="2"/>
  <c r="FA156" i="2"/>
  <c r="EZ156" i="2"/>
  <c r="EF156" i="2"/>
  <c r="EE156" i="2"/>
  <c r="DK156" i="2"/>
  <c r="DJ156" i="2"/>
  <c r="CP156" i="2"/>
  <c r="CO156" i="2"/>
  <c r="BU156" i="2"/>
  <c r="BT156" i="2"/>
  <c r="AZ156" i="2"/>
  <c r="AY156" i="2"/>
  <c r="AE156" i="2"/>
  <c r="AD156" i="2"/>
  <c r="K156" i="2"/>
  <c r="J156" i="2"/>
  <c r="I156" i="2"/>
  <c r="GS156" i="2"/>
  <c r="GG156" i="2"/>
  <c r="FN156" i="2"/>
  <c r="EU156" i="2"/>
  <c r="HB156" i="2"/>
  <c r="GH156" i="2"/>
  <c r="FO156" i="2"/>
  <c r="HC156" i="2"/>
  <c r="GI156" i="2"/>
  <c r="FP156" i="2"/>
  <c r="EG156" i="2"/>
  <c r="HD156" i="2"/>
  <c r="HE156" i="2"/>
  <c r="HH156" i="2"/>
  <c r="GK156" i="2"/>
  <c r="FB156" i="2"/>
  <c r="EQ156" i="2"/>
  <c r="HF156" i="2"/>
  <c r="FC156" i="2"/>
  <c r="ER156" i="2"/>
  <c r="EX156" i="2"/>
  <c r="FW156" i="2"/>
  <c r="FL156" i="2"/>
  <c r="ES156" i="2"/>
  <c r="GR156" i="2"/>
  <c r="FX156" i="2"/>
  <c r="FM156" i="2"/>
  <c r="FS156" i="2"/>
  <c r="ET156" i="2"/>
  <c r="DZ156" i="2"/>
  <c r="DB156" i="2"/>
  <c r="CH156" i="2"/>
  <c r="BM156" i="2"/>
  <c r="AT156" i="2"/>
  <c r="DC156" i="2"/>
  <c r="CI156" i="2"/>
  <c r="BN156" i="2"/>
  <c r="AG156" i="2"/>
  <c r="EH156" i="2"/>
  <c r="DL156" i="2"/>
  <c r="DD156" i="2"/>
  <c r="CJ156" i="2"/>
  <c r="BO156" i="2"/>
  <c r="BA156" i="2"/>
  <c r="GJ156" i="2"/>
  <c r="GM156" i="2"/>
  <c r="DM156" i="2"/>
  <c r="DE156" i="2"/>
  <c r="BB156" i="2"/>
  <c r="U156" i="2"/>
  <c r="CG156" i="2"/>
  <c r="CK156" i="2"/>
  <c r="DV156" i="2"/>
  <c r="BV156" i="2"/>
  <c r="AP156" i="2"/>
  <c r="V156" i="2"/>
  <c r="X156" i="2"/>
  <c r="DW156" i="2"/>
  <c r="DY156" i="2"/>
  <c r="EB156" i="2"/>
  <c r="CQ156" i="2"/>
  <c r="BW156" i="2"/>
  <c r="AQ156" i="2"/>
  <c r="W156" i="2"/>
  <c r="L156" i="2"/>
  <c r="DA156" i="2"/>
  <c r="BL156" i="2"/>
  <c r="DX156" i="2"/>
  <c r="CR156" i="2"/>
  <c r="CF156" i="2"/>
  <c r="BK156" i="2"/>
  <c r="AR156" i="2"/>
  <c r="AS156" i="2"/>
  <c r="AF156" i="2"/>
  <c r="Y156" i="2"/>
  <c r="EC156" i="2"/>
  <c r="EY155" i="2"/>
  <c r="EV156" i="2"/>
  <c r="FQ156" i="2"/>
  <c r="FT155" i="2"/>
  <c r="CN155" i="2"/>
  <c r="GL156" i="2"/>
  <c r="GO155" i="2"/>
  <c r="HG156" i="2"/>
  <c r="HJ155" i="2"/>
  <c r="EA156" i="2"/>
  <c r="ED155" i="2"/>
  <c r="DF156" i="2"/>
  <c r="DI155" i="2"/>
  <c r="HI156" i="2"/>
  <c r="GN156" i="2"/>
  <c r="CL156" i="2"/>
  <c r="DG156" i="2"/>
  <c r="A158" i="2"/>
  <c r="GQ157" i="2"/>
  <c r="GP157" i="2"/>
  <c r="FU157" i="2"/>
  <c r="FV157" i="2"/>
  <c r="FA157" i="2"/>
  <c r="EZ157" i="2"/>
  <c r="EF157" i="2"/>
  <c r="EE157" i="2"/>
  <c r="DK157" i="2"/>
  <c r="DJ157" i="2"/>
  <c r="CP157" i="2"/>
  <c r="CO157" i="2"/>
  <c r="BU157" i="2"/>
  <c r="BT157" i="2"/>
  <c r="AZ157" i="2"/>
  <c r="AY157" i="2"/>
  <c r="AE157" i="2"/>
  <c r="AD157" i="2"/>
  <c r="K157" i="2"/>
  <c r="J157" i="2"/>
  <c r="I157" i="2"/>
  <c r="HB157" i="2"/>
  <c r="GH157" i="2"/>
  <c r="FO157" i="2"/>
  <c r="HC157" i="2"/>
  <c r="GI157" i="2"/>
  <c r="FP157" i="2"/>
  <c r="EG157" i="2"/>
  <c r="HD157" i="2"/>
  <c r="GJ157" i="2"/>
  <c r="EH157" i="2"/>
  <c r="HE157" i="2"/>
  <c r="HF157" i="2"/>
  <c r="FC157" i="2"/>
  <c r="ER157" i="2"/>
  <c r="EU157" i="2"/>
  <c r="EX157" i="2"/>
  <c r="FW157" i="2"/>
  <c r="FL157" i="2"/>
  <c r="ES157" i="2"/>
  <c r="GR157" i="2"/>
  <c r="FX157" i="2"/>
  <c r="FM157" i="2"/>
  <c r="FS157" i="2"/>
  <c r="ET157" i="2"/>
  <c r="GS157" i="2"/>
  <c r="GG157" i="2"/>
  <c r="FN157" i="2"/>
  <c r="FQ157" i="2"/>
  <c r="DC157" i="2"/>
  <c r="CI157" i="2"/>
  <c r="DL157" i="2"/>
  <c r="DD157" i="2"/>
  <c r="CJ157" i="2"/>
  <c r="AP157" i="2"/>
  <c r="V157" i="2"/>
  <c r="W157" i="2"/>
  <c r="DM157" i="2"/>
  <c r="DE157" i="2"/>
  <c r="AQ157" i="2"/>
  <c r="AT157" i="2"/>
  <c r="AF157" i="2"/>
  <c r="EQ157" i="2"/>
  <c r="DV157" i="2"/>
  <c r="BV157" i="2"/>
  <c r="BK157" i="2"/>
  <c r="AR157" i="2"/>
  <c r="AG157" i="2"/>
  <c r="X157" i="2"/>
  <c r="GK157" i="2"/>
  <c r="DW157" i="2"/>
  <c r="DZ157" i="2"/>
  <c r="EC157" i="2"/>
  <c r="CQ157" i="2"/>
  <c r="BW157" i="2"/>
  <c r="BL157" i="2"/>
  <c r="BA157" i="2"/>
  <c r="AS157" i="2"/>
  <c r="Y157" i="2"/>
  <c r="BO157" i="2"/>
  <c r="DX157" i="2"/>
  <c r="CR157" i="2"/>
  <c r="CF157" i="2"/>
  <c r="BM157" i="2"/>
  <c r="BB157" i="2"/>
  <c r="CH157" i="2"/>
  <c r="DY157" i="2"/>
  <c r="EB157" i="2"/>
  <c r="DA157" i="2"/>
  <c r="CG157" i="2"/>
  <c r="CL157" i="2"/>
  <c r="BN157" i="2"/>
  <c r="L157" i="2"/>
  <c r="FB157" i="2"/>
  <c r="U157" i="2"/>
  <c r="DB157" i="2"/>
  <c r="DH156" i="2"/>
  <c r="DH157" i="2"/>
  <c r="EW156" i="2"/>
  <c r="EW157" i="2"/>
  <c r="GM157" i="2"/>
  <c r="HH157" i="2"/>
  <c r="CM156" i="2"/>
  <c r="CM157" i="2"/>
  <c r="FR156" i="2"/>
  <c r="FR157" i="2"/>
  <c r="ED156" i="2"/>
  <c r="EA157" i="2"/>
  <c r="CN156" i="2"/>
  <c r="EY156" i="2"/>
  <c r="EV157" i="2"/>
  <c r="HJ156" i="2"/>
  <c r="HG157" i="2"/>
  <c r="GO156" i="2"/>
  <c r="GL157" i="2"/>
  <c r="DI156" i="2"/>
  <c r="DF157" i="2"/>
  <c r="HI157" i="2"/>
  <c r="GN157" i="2"/>
  <c r="DG157" i="2"/>
  <c r="CK157" i="2"/>
  <c r="A159" i="2"/>
  <c r="GQ158" i="2"/>
  <c r="GP158" i="2"/>
  <c r="FU158" i="2"/>
  <c r="FV158" i="2"/>
  <c r="FA158" i="2"/>
  <c r="EF158" i="2"/>
  <c r="EZ158" i="2"/>
  <c r="EE158" i="2"/>
  <c r="DK158" i="2"/>
  <c r="DJ158" i="2"/>
  <c r="CP158" i="2"/>
  <c r="CO158" i="2"/>
  <c r="BU158" i="2"/>
  <c r="BT158" i="2"/>
  <c r="AZ158" i="2"/>
  <c r="AY158" i="2"/>
  <c r="AE158" i="2"/>
  <c r="AD158" i="2"/>
  <c r="K158" i="2"/>
  <c r="J158" i="2"/>
  <c r="I158" i="2"/>
  <c r="HC158" i="2"/>
  <c r="HE158" i="2"/>
  <c r="HH158" i="2"/>
  <c r="GI158" i="2"/>
  <c r="FP158" i="2"/>
  <c r="EG158" i="2"/>
  <c r="HD158" i="2"/>
  <c r="GJ158" i="2"/>
  <c r="EH158" i="2"/>
  <c r="GK158" i="2"/>
  <c r="FB158" i="2"/>
  <c r="EQ158" i="2"/>
  <c r="HF158" i="2"/>
  <c r="HI158" i="2"/>
  <c r="FW158" i="2"/>
  <c r="FL158" i="2"/>
  <c r="ES158" i="2"/>
  <c r="GR158" i="2"/>
  <c r="FX158" i="2"/>
  <c r="FM158" i="2"/>
  <c r="ET158" i="2"/>
  <c r="GS158" i="2"/>
  <c r="GG158" i="2"/>
  <c r="FN158" i="2"/>
  <c r="FQ158" i="2"/>
  <c r="EU158" i="2"/>
  <c r="HB158" i="2"/>
  <c r="GH158" i="2"/>
  <c r="GN158" i="2"/>
  <c r="FO158" i="2"/>
  <c r="FC158" i="2"/>
  <c r="DL158" i="2"/>
  <c r="DD158" i="2"/>
  <c r="CJ158" i="2"/>
  <c r="BK158" i="2"/>
  <c r="AR158" i="2"/>
  <c r="DM158" i="2"/>
  <c r="DE158" i="2"/>
  <c r="BL158" i="2"/>
  <c r="AS158" i="2"/>
  <c r="Y158" i="2"/>
  <c r="DV158" i="2"/>
  <c r="BV158" i="2"/>
  <c r="BM158" i="2"/>
  <c r="AT158" i="2"/>
  <c r="DW158" i="2"/>
  <c r="DX158" i="2"/>
  <c r="EA158" i="2"/>
  <c r="CQ158" i="2"/>
  <c r="BW158" i="2"/>
  <c r="BN158" i="2"/>
  <c r="ER158" i="2"/>
  <c r="EX158" i="2"/>
  <c r="CR158" i="2"/>
  <c r="CF158" i="2"/>
  <c r="BO158" i="2"/>
  <c r="AF158" i="2"/>
  <c r="DY158" i="2"/>
  <c r="DA158" i="2"/>
  <c r="CG158" i="2"/>
  <c r="CI158" i="2"/>
  <c r="CL158" i="2"/>
  <c r="AG158" i="2"/>
  <c r="U158" i="2"/>
  <c r="DZ158" i="2"/>
  <c r="DB158" i="2"/>
  <c r="DH158" i="2"/>
  <c r="CH158" i="2"/>
  <c r="BA158" i="2"/>
  <c r="AP158" i="2"/>
  <c r="V158" i="2"/>
  <c r="X158" i="2"/>
  <c r="DC158" i="2"/>
  <c r="DF158" i="2"/>
  <c r="W158" i="2"/>
  <c r="L158" i="2"/>
  <c r="AQ158" i="2"/>
  <c r="BB158" i="2"/>
  <c r="FT156" i="2"/>
  <c r="EW158" i="2"/>
  <c r="GM158" i="2"/>
  <c r="HG158" i="2"/>
  <c r="HJ157" i="2"/>
  <c r="ED157" i="2"/>
  <c r="GL158" i="2"/>
  <c r="GO157" i="2"/>
  <c r="FT157" i="2"/>
  <c r="EY157" i="2"/>
  <c r="CN157" i="2"/>
  <c r="DI157" i="2"/>
  <c r="EV158" i="2"/>
  <c r="EC158" i="2"/>
  <c r="EB158" i="2"/>
  <c r="CK158" i="2"/>
  <c r="FR158" i="2"/>
  <c r="CM158" i="2"/>
  <c r="FS158" i="2"/>
  <c r="DG158" i="2"/>
  <c r="A160" i="2"/>
  <c r="GQ159" i="2"/>
  <c r="GP159" i="2"/>
  <c r="FU159" i="2"/>
  <c r="FV159" i="2"/>
  <c r="FA159" i="2"/>
  <c r="EZ159" i="2"/>
  <c r="EF159" i="2"/>
  <c r="EE159" i="2"/>
  <c r="DK159" i="2"/>
  <c r="DJ159" i="2"/>
  <c r="BT159" i="2"/>
  <c r="AZ159" i="2"/>
  <c r="AY159" i="2"/>
  <c r="BU159" i="2"/>
  <c r="CP159" i="2"/>
  <c r="CO159" i="2"/>
  <c r="AE159" i="2"/>
  <c r="AD159" i="2"/>
  <c r="J159" i="2"/>
  <c r="K159" i="2"/>
  <c r="I159" i="2"/>
  <c r="HD159" i="2"/>
  <c r="HC159" i="2"/>
  <c r="HG159" i="2"/>
  <c r="GJ159" i="2"/>
  <c r="EH159" i="2"/>
  <c r="HE159" i="2"/>
  <c r="GK159" i="2"/>
  <c r="FB159" i="2"/>
  <c r="EQ159" i="2"/>
  <c r="HF159" i="2"/>
  <c r="FC159" i="2"/>
  <c r="ER159" i="2"/>
  <c r="GR159" i="2"/>
  <c r="FX159" i="2"/>
  <c r="FM159" i="2"/>
  <c r="ET159" i="2"/>
  <c r="GS159" i="2"/>
  <c r="GG159" i="2"/>
  <c r="FN159" i="2"/>
  <c r="EU159" i="2"/>
  <c r="HB159" i="2"/>
  <c r="GH159" i="2"/>
  <c r="GN159" i="2"/>
  <c r="FO159" i="2"/>
  <c r="HH159" i="2"/>
  <c r="GI159" i="2"/>
  <c r="GL159" i="2"/>
  <c r="FP159" i="2"/>
  <c r="EG159" i="2"/>
  <c r="DM159" i="2"/>
  <c r="DE159" i="2"/>
  <c r="BN159" i="2"/>
  <c r="BA159" i="2"/>
  <c r="FL159" i="2"/>
  <c r="DV159" i="2"/>
  <c r="BV159" i="2"/>
  <c r="BO159" i="2"/>
  <c r="BB159" i="2"/>
  <c r="DW159" i="2"/>
  <c r="CQ159" i="2"/>
  <c r="BW159" i="2"/>
  <c r="U159" i="2"/>
  <c r="DX159" i="2"/>
  <c r="EA159" i="2"/>
  <c r="CR159" i="2"/>
  <c r="CF159" i="2"/>
  <c r="AP159" i="2"/>
  <c r="V159" i="2"/>
  <c r="BM159" i="2"/>
  <c r="DY159" i="2"/>
  <c r="DA159" i="2"/>
  <c r="CG159" i="2"/>
  <c r="CI159" i="2"/>
  <c r="CL159" i="2"/>
  <c r="AQ159" i="2"/>
  <c r="W159" i="2"/>
  <c r="CJ159" i="2"/>
  <c r="FW159" i="2"/>
  <c r="ES159" i="2"/>
  <c r="DZ159" i="2"/>
  <c r="DB159" i="2"/>
  <c r="DH159" i="2"/>
  <c r="CH159" i="2"/>
  <c r="CK159" i="2"/>
  <c r="BK159" i="2"/>
  <c r="AR159" i="2"/>
  <c r="X159" i="2"/>
  <c r="DD159" i="2"/>
  <c r="DC159" i="2"/>
  <c r="BL159" i="2"/>
  <c r="AS159" i="2"/>
  <c r="AF159" i="2"/>
  <c r="Y159" i="2"/>
  <c r="DL159" i="2"/>
  <c r="L159" i="2"/>
  <c r="AT159" i="2"/>
  <c r="AG159" i="2"/>
  <c r="CN158" i="2"/>
  <c r="GO158" i="2"/>
  <c r="FQ159" i="2"/>
  <c r="FT158" i="2"/>
  <c r="ED158" i="2"/>
  <c r="EY158" i="2"/>
  <c r="EV159" i="2"/>
  <c r="HJ158" i="2"/>
  <c r="DI158" i="2"/>
  <c r="GM159" i="2"/>
  <c r="EX159" i="2"/>
  <c r="DF159" i="2"/>
  <c r="DG159" i="2"/>
  <c r="DI159" i="2"/>
  <c r="FR159" i="2"/>
  <c r="EB159" i="2"/>
  <c r="EC159" i="2"/>
  <c r="HI159" i="2"/>
  <c r="A161" i="2"/>
  <c r="GQ160" i="2"/>
  <c r="GP160" i="2"/>
  <c r="FU160" i="2"/>
  <c r="FV160" i="2"/>
  <c r="FA160" i="2"/>
  <c r="EZ160" i="2"/>
  <c r="EF160" i="2"/>
  <c r="EE160" i="2"/>
  <c r="DK160" i="2"/>
  <c r="DJ160" i="2"/>
  <c r="CP160" i="2"/>
  <c r="CO160" i="2"/>
  <c r="BU160" i="2"/>
  <c r="BT160" i="2"/>
  <c r="AZ160" i="2"/>
  <c r="AY160" i="2"/>
  <c r="AE160" i="2"/>
  <c r="AD160" i="2"/>
  <c r="J160" i="2"/>
  <c r="I160" i="2"/>
  <c r="K160" i="2"/>
  <c r="HE160" i="2"/>
  <c r="GK160" i="2"/>
  <c r="FB160" i="2"/>
  <c r="EQ160" i="2"/>
  <c r="HF160" i="2"/>
  <c r="FC160" i="2"/>
  <c r="ER160" i="2"/>
  <c r="EU160" i="2"/>
  <c r="EX160" i="2"/>
  <c r="FW160" i="2"/>
  <c r="FL160" i="2"/>
  <c r="ES160" i="2"/>
  <c r="GR160" i="2"/>
  <c r="GS160" i="2"/>
  <c r="GG160" i="2"/>
  <c r="FN160" i="2"/>
  <c r="HB160" i="2"/>
  <c r="GH160" i="2"/>
  <c r="GN160" i="2"/>
  <c r="FO160" i="2"/>
  <c r="HC160" i="2"/>
  <c r="HH160" i="2"/>
  <c r="GI160" i="2"/>
  <c r="FP160" i="2"/>
  <c r="EG160" i="2"/>
  <c r="HD160" i="2"/>
  <c r="HG160" i="2"/>
  <c r="GJ160" i="2"/>
  <c r="EH160" i="2"/>
  <c r="DV160" i="2"/>
  <c r="BV160" i="2"/>
  <c r="AP160" i="2"/>
  <c r="DW160" i="2"/>
  <c r="CQ160" i="2"/>
  <c r="BW160" i="2"/>
  <c r="AQ160" i="2"/>
  <c r="AT160" i="2"/>
  <c r="AG160" i="2"/>
  <c r="W160" i="2"/>
  <c r="L160" i="2"/>
  <c r="FM160" i="2"/>
  <c r="DX160" i="2"/>
  <c r="EA160" i="2"/>
  <c r="CR160" i="2"/>
  <c r="CF160" i="2"/>
  <c r="BK160" i="2"/>
  <c r="BA160" i="2"/>
  <c r="AR160" i="2"/>
  <c r="X160" i="2"/>
  <c r="DY160" i="2"/>
  <c r="DA160" i="2"/>
  <c r="CG160" i="2"/>
  <c r="BL160" i="2"/>
  <c r="BB160" i="2"/>
  <c r="AS160" i="2"/>
  <c r="Y160" i="2"/>
  <c r="DZ160" i="2"/>
  <c r="DB160" i="2"/>
  <c r="DE160" i="2"/>
  <c r="DH160" i="2"/>
  <c r="CH160" i="2"/>
  <c r="BM160" i="2"/>
  <c r="DC160" i="2"/>
  <c r="DF160" i="2"/>
  <c r="CI160" i="2"/>
  <c r="BN160" i="2"/>
  <c r="DM160" i="2"/>
  <c r="FX160" i="2"/>
  <c r="ET160" i="2"/>
  <c r="DL160" i="2"/>
  <c r="DD160" i="2"/>
  <c r="CJ160" i="2"/>
  <c r="BO160" i="2"/>
  <c r="U160" i="2"/>
  <c r="V160" i="2"/>
  <c r="AF160" i="2"/>
  <c r="FS159" i="2"/>
  <c r="FS160" i="2"/>
  <c r="CM159" i="2"/>
  <c r="CM160" i="2"/>
  <c r="EW159" i="2"/>
  <c r="EW160" i="2"/>
  <c r="GL160" i="2"/>
  <c r="GO159" i="2"/>
  <c r="ED159" i="2"/>
  <c r="CN159" i="2"/>
  <c r="CK160" i="2"/>
  <c r="HJ159" i="2"/>
  <c r="FQ160" i="2"/>
  <c r="FT159" i="2"/>
  <c r="FR160" i="2"/>
  <c r="EV160" i="2"/>
  <c r="DG160" i="2"/>
  <c r="CL160" i="2"/>
  <c r="EB160" i="2"/>
  <c r="A162" i="2"/>
  <c r="GQ161" i="2"/>
  <c r="GP161" i="2"/>
  <c r="FU161" i="2"/>
  <c r="FV161" i="2"/>
  <c r="FA161" i="2"/>
  <c r="EZ161" i="2"/>
  <c r="EF161" i="2"/>
  <c r="EE161" i="2"/>
  <c r="DK161" i="2"/>
  <c r="DJ161" i="2"/>
  <c r="CP161" i="2"/>
  <c r="CO161" i="2"/>
  <c r="BU161" i="2"/>
  <c r="BT161" i="2"/>
  <c r="AZ161" i="2"/>
  <c r="AY161" i="2"/>
  <c r="AE161" i="2"/>
  <c r="AD161" i="2"/>
  <c r="K161" i="2"/>
  <c r="J161" i="2"/>
  <c r="I161" i="2"/>
  <c r="HF161" i="2"/>
  <c r="FC161" i="2"/>
  <c r="ER161" i="2"/>
  <c r="EU161" i="2"/>
  <c r="EX161" i="2"/>
  <c r="FW161" i="2"/>
  <c r="FL161" i="2"/>
  <c r="ES161" i="2"/>
  <c r="GR161" i="2"/>
  <c r="FX161" i="2"/>
  <c r="FM161" i="2"/>
  <c r="FO161" i="2"/>
  <c r="FR161" i="2"/>
  <c r="ET161" i="2"/>
  <c r="GS161" i="2"/>
  <c r="HB161" i="2"/>
  <c r="GH161" i="2"/>
  <c r="GK161" i="2"/>
  <c r="GN161" i="2"/>
  <c r="HC161" i="2"/>
  <c r="HE161" i="2"/>
  <c r="HH161" i="2"/>
  <c r="GI161" i="2"/>
  <c r="FP161" i="2"/>
  <c r="FS161" i="2"/>
  <c r="EG161" i="2"/>
  <c r="HD161" i="2"/>
  <c r="GJ161" i="2"/>
  <c r="EH161" i="2"/>
  <c r="FB161" i="2"/>
  <c r="EQ161" i="2"/>
  <c r="DW161" i="2"/>
  <c r="CQ161" i="2"/>
  <c r="BW161" i="2"/>
  <c r="BL161" i="2"/>
  <c r="AS161" i="2"/>
  <c r="DX161" i="2"/>
  <c r="EA161" i="2"/>
  <c r="CR161" i="2"/>
  <c r="CF161" i="2"/>
  <c r="BM161" i="2"/>
  <c r="AT161" i="2"/>
  <c r="DY161" i="2"/>
  <c r="DA161" i="2"/>
  <c r="CG161" i="2"/>
  <c r="BN161" i="2"/>
  <c r="AF161" i="2"/>
  <c r="L161" i="2"/>
  <c r="FN161" i="2"/>
  <c r="DZ161" i="2"/>
  <c r="DB161" i="2"/>
  <c r="DE161" i="2"/>
  <c r="DH161" i="2"/>
  <c r="CH161" i="2"/>
  <c r="BO161" i="2"/>
  <c r="AG161" i="2"/>
  <c r="BV161" i="2"/>
  <c r="DC161" i="2"/>
  <c r="CI161" i="2"/>
  <c r="BA161" i="2"/>
  <c r="U161" i="2"/>
  <c r="DL161" i="2"/>
  <c r="DD161" i="2"/>
  <c r="DG161" i="2"/>
  <c r="CJ161" i="2"/>
  <c r="CM161" i="2"/>
  <c r="BB161" i="2"/>
  <c r="AP161" i="2"/>
  <c r="V161" i="2"/>
  <c r="GG161" i="2"/>
  <c r="DM161" i="2"/>
  <c r="AQ161" i="2"/>
  <c r="W161" i="2"/>
  <c r="DV161" i="2"/>
  <c r="BK161" i="2"/>
  <c r="X161" i="2"/>
  <c r="AR161" i="2"/>
  <c r="Y161" i="2"/>
  <c r="EC160" i="2"/>
  <c r="EC161" i="2"/>
  <c r="EW161" i="2"/>
  <c r="EY159" i="2"/>
  <c r="GM160" i="2"/>
  <c r="GM161" i="2"/>
  <c r="HI160" i="2"/>
  <c r="ED160" i="2"/>
  <c r="HJ160" i="2"/>
  <c r="CN160" i="2"/>
  <c r="CK161" i="2"/>
  <c r="GO160" i="2"/>
  <c r="GL161" i="2"/>
  <c r="FT160" i="2"/>
  <c r="FQ161" i="2"/>
  <c r="EY160" i="2"/>
  <c r="EV161" i="2"/>
  <c r="DI160" i="2"/>
  <c r="DF161" i="2"/>
  <c r="EB161" i="2"/>
  <c r="AQ162" i="2"/>
  <c r="AS162" i="2"/>
  <c r="CL161" i="2"/>
  <c r="HI161" i="2"/>
  <c r="HG161" i="2"/>
  <c r="HJ161" i="2"/>
  <c r="A163" i="2"/>
  <c r="GQ162" i="2"/>
  <c r="GP162" i="2"/>
  <c r="FU162" i="2"/>
  <c r="FV162" i="2"/>
  <c r="FA162" i="2"/>
  <c r="EZ162" i="2"/>
  <c r="EE162" i="2"/>
  <c r="EF162" i="2"/>
  <c r="DK162" i="2"/>
  <c r="DJ162" i="2"/>
  <c r="CP162" i="2"/>
  <c r="CO162" i="2"/>
  <c r="BU162" i="2"/>
  <c r="BT162" i="2"/>
  <c r="AZ162" i="2"/>
  <c r="AY162" i="2"/>
  <c r="AE162" i="2"/>
  <c r="AD162" i="2"/>
  <c r="K162" i="2"/>
  <c r="J162" i="2"/>
  <c r="I162" i="2"/>
  <c r="FW162" i="2"/>
  <c r="FL162" i="2"/>
  <c r="ES162" i="2"/>
  <c r="GR162" i="2"/>
  <c r="FX162" i="2"/>
  <c r="FM162" i="2"/>
  <c r="ET162" i="2"/>
  <c r="GS162" i="2"/>
  <c r="GG162" i="2"/>
  <c r="FN162" i="2"/>
  <c r="FQ162" i="2"/>
  <c r="EU162" i="2"/>
  <c r="HB162" i="2"/>
  <c r="HC162" i="2"/>
  <c r="GI162" i="2"/>
  <c r="FP162" i="2"/>
  <c r="EG162" i="2"/>
  <c r="HD162" i="2"/>
  <c r="GJ162" i="2"/>
  <c r="GH162" i="2"/>
  <c r="GM162" i="2"/>
  <c r="EH162" i="2"/>
  <c r="HE162" i="2"/>
  <c r="GK162" i="2"/>
  <c r="FB162" i="2"/>
  <c r="EQ162" i="2"/>
  <c r="HF162" i="2"/>
  <c r="FC162" i="2"/>
  <c r="ER162" i="2"/>
  <c r="EX162" i="2"/>
  <c r="GN162" i="2"/>
  <c r="DX162" i="2"/>
  <c r="CR162" i="2"/>
  <c r="CF162" i="2"/>
  <c r="BO162" i="2"/>
  <c r="DY162" i="2"/>
  <c r="DA162" i="2"/>
  <c r="CG162" i="2"/>
  <c r="U162" i="2"/>
  <c r="DZ162" i="2"/>
  <c r="DB162" i="2"/>
  <c r="DE162" i="2"/>
  <c r="DH162" i="2"/>
  <c r="CH162" i="2"/>
  <c r="AP162" i="2"/>
  <c r="V162" i="2"/>
  <c r="DC162" i="2"/>
  <c r="CI162" i="2"/>
  <c r="W162" i="2"/>
  <c r="L162" i="2"/>
  <c r="FO162" i="2"/>
  <c r="DL162" i="2"/>
  <c r="DD162" i="2"/>
  <c r="DG162" i="2"/>
  <c r="CJ162" i="2"/>
  <c r="BK162" i="2"/>
  <c r="AR162" i="2"/>
  <c r="AF162" i="2"/>
  <c r="X162" i="2"/>
  <c r="DM162" i="2"/>
  <c r="BL162" i="2"/>
  <c r="AG162" i="2"/>
  <c r="Y162" i="2"/>
  <c r="DW162" i="2"/>
  <c r="EB162" i="2"/>
  <c r="CQ162" i="2"/>
  <c r="BW162" i="2"/>
  <c r="DV162" i="2"/>
  <c r="BV162" i="2"/>
  <c r="BM162" i="2"/>
  <c r="BA162" i="2"/>
  <c r="AT162" i="2"/>
  <c r="BN162" i="2"/>
  <c r="BB162" i="2"/>
  <c r="FT161" i="2"/>
  <c r="GL162" i="2"/>
  <c r="GO161" i="2"/>
  <c r="EY161" i="2"/>
  <c r="CN161" i="2"/>
  <c r="ED161" i="2"/>
  <c r="EA162" i="2"/>
  <c r="DF162" i="2"/>
  <c r="DI161" i="2"/>
  <c r="HG162" i="2"/>
  <c r="HH162" i="2"/>
  <c r="V163" i="2"/>
  <c r="Y163" i="2"/>
  <c r="FR162" i="2"/>
  <c r="CL162" i="2"/>
  <c r="EV162" i="2"/>
  <c r="ER163" i="2"/>
  <c r="ES163" i="2"/>
  <c r="EV163" i="2"/>
  <c r="A164" i="2"/>
  <c r="GQ163" i="2"/>
  <c r="GP163" i="2"/>
  <c r="FU163" i="2"/>
  <c r="FV163" i="2"/>
  <c r="FA163" i="2"/>
  <c r="EZ163" i="2"/>
  <c r="EF163" i="2"/>
  <c r="EE163" i="2"/>
  <c r="DK163" i="2"/>
  <c r="DJ163" i="2"/>
  <c r="CP163" i="2"/>
  <c r="CO163" i="2"/>
  <c r="BU163" i="2"/>
  <c r="BT163" i="2"/>
  <c r="AZ163" i="2"/>
  <c r="AY163" i="2"/>
  <c r="AE163" i="2"/>
  <c r="AD163" i="2"/>
  <c r="K163" i="2"/>
  <c r="J163" i="2"/>
  <c r="I163" i="2"/>
  <c r="GR163" i="2"/>
  <c r="FX163" i="2"/>
  <c r="FM163" i="2"/>
  <c r="FN163" i="2"/>
  <c r="FQ163" i="2"/>
  <c r="ET163" i="2"/>
  <c r="GS163" i="2"/>
  <c r="GG163" i="2"/>
  <c r="EU163" i="2"/>
  <c r="HB163" i="2"/>
  <c r="GH163" i="2"/>
  <c r="GJ163" i="2"/>
  <c r="GM163" i="2"/>
  <c r="FO163" i="2"/>
  <c r="HC163" i="2"/>
  <c r="HD163" i="2"/>
  <c r="HG163" i="2"/>
  <c r="EH163" i="2"/>
  <c r="HE163" i="2"/>
  <c r="GK163" i="2"/>
  <c r="FB163" i="2"/>
  <c r="EQ163" i="2"/>
  <c r="HF163" i="2"/>
  <c r="FC163" i="2"/>
  <c r="EX163" i="2"/>
  <c r="FW163" i="2"/>
  <c r="FL163" i="2"/>
  <c r="EG163" i="2"/>
  <c r="DY163" i="2"/>
  <c r="DA163" i="2"/>
  <c r="CG163" i="2"/>
  <c r="BA163" i="2"/>
  <c r="AQ163" i="2"/>
  <c r="GI163" i="2"/>
  <c r="DZ163" i="2"/>
  <c r="DB163" i="2"/>
  <c r="CH163" i="2"/>
  <c r="BK163" i="2"/>
  <c r="BB163" i="2"/>
  <c r="AR163" i="2"/>
  <c r="X163" i="2"/>
  <c r="DC163" i="2"/>
  <c r="CI163" i="2"/>
  <c r="BL163" i="2"/>
  <c r="AS163" i="2"/>
  <c r="DL163" i="2"/>
  <c r="DD163" i="2"/>
  <c r="CJ163" i="2"/>
  <c r="BM163" i="2"/>
  <c r="AT163" i="2"/>
  <c r="DM163" i="2"/>
  <c r="DE163" i="2"/>
  <c r="BN163" i="2"/>
  <c r="L163" i="2"/>
  <c r="FP163" i="2"/>
  <c r="DV163" i="2"/>
  <c r="BV163" i="2"/>
  <c r="BO163" i="2"/>
  <c r="DW163" i="2"/>
  <c r="EB163" i="2"/>
  <c r="CQ163" i="2"/>
  <c r="BW163" i="2"/>
  <c r="AF163" i="2"/>
  <c r="U163" i="2"/>
  <c r="DX163" i="2"/>
  <c r="EA163" i="2"/>
  <c r="CR163" i="2"/>
  <c r="CF163" i="2"/>
  <c r="W163" i="2"/>
  <c r="AP163" i="2"/>
  <c r="AG163" i="2"/>
  <c r="HI162" i="2"/>
  <c r="HI163" i="2"/>
  <c r="FS162" i="2"/>
  <c r="FS163" i="2"/>
  <c r="EC162" i="2"/>
  <c r="EC163" i="2"/>
  <c r="CM162" i="2"/>
  <c r="CM163" i="2"/>
  <c r="CK162" i="2"/>
  <c r="CK163" i="2"/>
  <c r="DG163" i="2"/>
  <c r="EW162" i="2"/>
  <c r="EW163" i="2"/>
  <c r="GO162" i="2"/>
  <c r="GL163" i="2"/>
  <c r="EY162" i="2"/>
  <c r="ED162" i="2"/>
  <c r="FT162" i="2"/>
  <c r="HJ162" i="2"/>
  <c r="DI162" i="2"/>
  <c r="DF163" i="2"/>
  <c r="HH163" i="2"/>
  <c r="GN163" i="2"/>
  <c r="DH163" i="2"/>
  <c r="CN162" i="2"/>
  <c r="CL163" i="2"/>
  <c r="FR163" i="2"/>
  <c r="A165" i="2"/>
  <c r="GQ164" i="2"/>
  <c r="GP164" i="2"/>
  <c r="FU164" i="2"/>
  <c r="FV164" i="2"/>
  <c r="FA164" i="2"/>
  <c r="EZ164" i="2"/>
  <c r="EF164" i="2"/>
  <c r="EE164" i="2"/>
  <c r="DK164" i="2"/>
  <c r="DJ164" i="2"/>
  <c r="CP164" i="2"/>
  <c r="CO164" i="2"/>
  <c r="BU164" i="2"/>
  <c r="BT164" i="2"/>
  <c r="AZ164" i="2"/>
  <c r="AY164" i="2"/>
  <c r="AE164" i="2"/>
  <c r="AD164" i="2"/>
  <c r="K164" i="2"/>
  <c r="J164" i="2"/>
  <c r="I164" i="2"/>
  <c r="GS164" i="2"/>
  <c r="GG164" i="2"/>
  <c r="FN164" i="2"/>
  <c r="FM164" i="2"/>
  <c r="FQ164" i="2"/>
  <c r="EU164" i="2"/>
  <c r="HB164" i="2"/>
  <c r="GH164" i="2"/>
  <c r="FO164" i="2"/>
  <c r="HC164" i="2"/>
  <c r="HE164" i="2"/>
  <c r="HH164" i="2"/>
  <c r="GI164" i="2"/>
  <c r="FP164" i="2"/>
  <c r="EG164" i="2"/>
  <c r="HD164" i="2"/>
  <c r="GK164" i="2"/>
  <c r="FB164" i="2"/>
  <c r="EQ164" i="2"/>
  <c r="HF164" i="2"/>
  <c r="HI164" i="2"/>
  <c r="FC164" i="2"/>
  <c r="ER164" i="2"/>
  <c r="EX164" i="2"/>
  <c r="FW164" i="2"/>
  <c r="FL164" i="2"/>
  <c r="ES164" i="2"/>
  <c r="GR164" i="2"/>
  <c r="FX164" i="2"/>
  <c r="ET164" i="2"/>
  <c r="DZ164" i="2"/>
  <c r="DB164" i="2"/>
  <c r="DE164" i="2"/>
  <c r="DH164" i="2"/>
  <c r="CH164" i="2"/>
  <c r="BM164" i="2"/>
  <c r="AT164" i="2"/>
  <c r="EH164" i="2"/>
  <c r="DC164" i="2"/>
  <c r="CI164" i="2"/>
  <c r="BN164" i="2"/>
  <c r="AG164" i="2"/>
  <c r="GJ164" i="2"/>
  <c r="DL164" i="2"/>
  <c r="DD164" i="2"/>
  <c r="CJ164" i="2"/>
  <c r="BO164" i="2"/>
  <c r="BA164" i="2"/>
  <c r="DM164" i="2"/>
  <c r="BB164" i="2"/>
  <c r="U164" i="2"/>
  <c r="DV164" i="2"/>
  <c r="BV164" i="2"/>
  <c r="AP164" i="2"/>
  <c r="V164" i="2"/>
  <c r="Y164" i="2"/>
  <c r="CG164" i="2"/>
  <c r="DW164" i="2"/>
  <c r="DX164" i="2"/>
  <c r="EA164" i="2"/>
  <c r="CQ164" i="2"/>
  <c r="BW164" i="2"/>
  <c r="AQ164" i="2"/>
  <c r="W164" i="2"/>
  <c r="L164" i="2"/>
  <c r="DY164" i="2"/>
  <c r="DA164" i="2"/>
  <c r="CR164" i="2"/>
  <c r="CF164" i="2"/>
  <c r="BK164" i="2"/>
  <c r="AR164" i="2"/>
  <c r="X164" i="2"/>
  <c r="AS164" i="2"/>
  <c r="AF164" i="2"/>
  <c r="BL164" i="2"/>
  <c r="FT163" i="2"/>
  <c r="CK164" i="2"/>
  <c r="CN163" i="2"/>
  <c r="ED163" i="2"/>
  <c r="GL164" i="2"/>
  <c r="GO163" i="2"/>
  <c r="HJ163" i="2"/>
  <c r="HG164" i="2"/>
  <c r="EV164" i="2"/>
  <c r="EY163" i="2"/>
  <c r="DI163" i="2"/>
  <c r="GN164" i="2"/>
  <c r="DF164" i="2"/>
  <c r="CL164" i="2"/>
  <c r="EB164" i="2"/>
  <c r="FR164" i="2"/>
  <c r="CM164" i="2"/>
  <c r="DG164" i="2"/>
  <c r="EW164" i="2"/>
  <c r="EC164" i="2"/>
  <c r="A166" i="2"/>
  <c r="GQ165" i="2"/>
  <c r="GP165" i="2"/>
  <c r="FU165" i="2"/>
  <c r="FV165" i="2"/>
  <c r="FA165" i="2"/>
  <c r="EZ165" i="2"/>
  <c r="EF165" i="2"/>
  <c r="EE165" i="2"/>
  <c r="DK165" i="2"/>
  <c r="DJ165" i="2"/>
  <c r="CP165" i="2"/>
  <c r="CO165" i="2"/>
  <c r="BU165" i="2"/>
  <c r="BT165" i="2"/>
  <c r="AZ165" i="2"/>
  <c r="AY165" i="2"/>
  <c r="AE165" i="2"/>
  <c r="AD165" i="2"/>
  <c r="K165" i="2"/>
  <c r="J165" i="2"/>
  <c r="I165" i="2"/>
  <c r="HB165" i="2"/>
  <c r="GH165" i="2"/>
  <c r="FO165" i="2"/>
  <c r="HC165" i="2"/>
  <c r="GI165" i="2"/>
  <c r="FP165" i="2"/>
  <c r="EG165" i="2"/>
  <c r="HD165" i="2"/>
  <c r="GJ165" i="2"/>
  <c r="EH165" i="2"/>
  <c r="HE165" i="2"/>
  <c r="HF165" i="2"/>
  <c r="FC165" i="2"/>
  <c r="ER165" i="2"/>
  <c r="FW165" i="2"/>
  <c r="FL165" i="2"/>
  <c r="ES165" i="2"/>
  <c r="GR165" i="2"/>
  <c r="FX165" i="2"/>
  <c r="FM165" i="2"/>
  <c r="ET165" i="2"/>
  <c r="GS165" i="2"/>
  <c r="GG165" i="2"/>
  <c r="FN165" i="2"/>
  <c r="FQ165" i="2"/>
  <c r="EU165" i="2"/>
  <c r="DC165" i="2"/>
  <c r="CI165" i="2"/>
  <c r="DL165" i="2"/>
  <c r="DD165" i="2"/>
  <c r="CJ165" i="2"/>
  <c r="AP165" i="2"/>
  <c r="V165" i="2"/>
  <c r="Y165" i="2"/>
  <c r="EQ165" i="2"/>
  <c r="DM165" i="2"/>
  <c r="DE165" i="2"/>
  <c r="AQ165" i="2"/>
  <c r="AF165" i="2"/>
  <c r="W165" i="2"/>
  <c r="GK165" i="2"/>
  <c r="DV165" i="2"/>
  <c r="BV165" i="2"/>
  <c r="BK165" i="2"/>
  <c r="AR165" i="2"/>
  <c r="AG165" i="2"/>
  <c r="X165" i="2"/>
  <c r="CH165" i="2"/>
  <c r="DW165" i="2"/>
  <c r="CQ165" i="2"/>
  <c r="BW165" i="2"/>
  <c r="BL165" i="2"/>
  <c r="BA165" i="2"/>
  <c r="AS165" i="2"/>
  <c r="DB165" i="2"/>
  <c r="DH165" i="2"/>
  <c r="DX165" i="2"/>
  <c r="CR165" i="2"/>
  <c r="CF165" i="2"/>
  <c r="BM165" i="2"/>
  <c r="BB165" i="2"/>
  <c r="AT165" i="2"/>
  <c r="FB165" i="2"/>
  <c r="DY165" i="2"/>
  <c r="DA165" i="2"/>
  <c r="CG165" i="2"/>
  <c r="BN165" i="2"/>
  <c r="L165" i="2"/>
  <c r="DZ165" i="2"/>
  <c r="U165" i="2"/>
  <c r="BO165" i="2"/>
  <c r="GM164" i="2"/>
  <c r="GM165" i="2"/>
  <c r="FS164" i="2"/>
  <c r="FS165" i="2"/>
  <c r="HJ164" i="2"/>
  <c r="HG165" i="2"/>
  <c r="CN164" i="2"/>
  <c r="GO164" i="2"/>
  <c r="GL165" i="2"/>
  <c r="EA165" i="2"/>
  <c r="ED164" i="2"/>
  <c r="EY164" i="2"/>
  <c r="EV165" i="2"/>
  <c r="DI164" i="2"/>
  <c r="DF165" i="2"/>
  <c r="HI165" i="2"/>
  <c r="GN165" i="2"/>
  <c r="EX165" i="2"/>
  <c r="CK165" i="2"/>
  <c r="CL165" i="2"/>
  <c r="EB165" i="2"/>
  <c r="FR165" i="2"/>
  <c r="EC165" i="2"/>
  <c r="DG165" i="2"/>
  <c r="HH165" i="2"/>
  <c r="FT164" i="2"/>
  <c r="EW165" i="2"/>
  <c r="A167" i="2"/>
  <c r="GQ166" i="2"/>
  <c r="GP166" i="2"/>
  <c r="FV166" i="2"/>
  <c r="FU166" i="2"/>
  <c r="FA166" i="2"/>
  <c r="EF166" i="2"/>
  <c r="EZ166" i="2"/>
  <c r="EE166" i="2"/>
  <c r="DK166" i="2"/>
  <c r="DJ166" i="2"/>
  <c r="CP166" i="2"/>
  <c r="CO166" i="2"/>
  <c r="BU166" i="2"/>
  <c r="BT166" i="2"/>
  <c r="AZ166" i="2"/>
  <c r="AY166" i="2"/>
  <c r="AE166" i="2"/>
  <c r="AD166" i="2"/>
  <c r="K166" i="2"/>
  <c r="J166" i="2"/>
  <c r="I166" i="2"/>
  <c r="HC166" i="2"/>
  <c r="HF166" i="2"/>
  <c r="HI166" i="2"/>
  <c r="GI166" i="2"/>
  <c r="FP166" i="2"/>
  <c r="EG166" i="2"/>
  <c r="HD166" i="2"/>
  <c r="GJ166" i="2"/>
  <c r="EH166" i="2"/>
  <c r="HE166" i="2"/>
  <c r="GK166" i="2"/>
  <c r="FB166" i="2"/>
  <c r="EQ166" i="2"/>
  <c r="FW166" i="2"/>
  <c r="FL166" i="2"/>
  <c r="ES166" i="2"/>
  <c r="GR166" i="2"/>
  <c r="FX166" i="2"/>
  <c r="FM166" i="2"/>
  <c r="FN166" i="2"/>
  <c r="FQ166" i="2"/>
  <c r="ET166" i="2"/>
  <c r="GS166" i="2"/>
  <c r="GG166" i="2"/>
  <c r="EU166" i="2"/>
  <c r="HB166" i="2"/>
  <c r="GH166" i="2"/>
  <c r="GN166" i="2"/>
  <c r="FO166" i="2"/>
  <c r="DL166" i="2"/>
  <c r="DD166" i="2"/>
  <c r="CJ166" i="2"/>
  <c r="BK166" i="2"/>
  <c r="AR166" i="2"/>
  <c r="DM166" i="2"/>
  <c r="DE166" i="2"/>
  <c r="BL166" i="2"/>
  <c r="AS166" i="2"/>
  <c r="Y166" i="2"/>
  <c r="DV166" i="2"/>
  <c r="BV166" i="2"/>
  <c r="BM166" i="2"/>
  <c r="AT166" i="2"/>
  <c r="ER166" i="2"/>
  <c r="EX166" i="2"/>
  <c r="DW166" i="2"/>
  <c r="CQ166" i="2"/>
  <c r="BW166" i="2"/>
  <c r="BN166" i="2"/>
  <c r="DC166" i="2"/>
  <c r="DX166" i="2"/>
  <c r="CR166" i="2"/>
  <c r="CF166" i="2"/>
  <c r="BO166" i="2"/>
  <c r="AF166" i="2"/>
  <c r="DY166" i="2"/>
  <c r="DA166" i="2"/>
  <c r="CG166" i="2"/>
  <c r="AG166" i="2"/>
  <c r="U166" i="2"/>
  <c r="FC166" i="2"/>
  <c r="CI166" i="2"/>
  <c r="DZ166" i="2"/>
  <c r="DB166" i="2"/>
  <c r="DH166" i="2"/>
  <c r="CH166" i="2"/>
  <c r="CK166" i="2"/>
  <c r="BA166" i="2"/>
  <c r="AP166" i="2"/>
  <c r="V166" i="2"/>
  <c r="BB166" i="2"/>
  <c r="AQ166" i="2"/>
  <c r="W166" i="2"/>
  <c r="X166" i="2"/>
  <c r="L166" i="2"/>
  <c r="CM165" i="2"/>
  <c r="CM166" i="2"/>
  <c r="EV166" i="2"/>
  <c r="EY165" i="2"/>
  <c r="FT165" i="2"/>
  <c r="GL166" i="2"/>
  <c r="GO165" i="2"/>
  <c r="CN165" i="2"/>
  <c r="HJ165" i="2"/>
  <c r="HG166" i="2"/>
  <c r="ED165" i="2"/>
  <c r="EA166" i="2"/>
  <c r="DF166" i="2"/>
  <c r="DI165" i="2"/>
  <c r="EB166" i="2"/>
  <c r="CL166" i="2"/>
  <c r="FR166" i="2"/>
  <c r="EC166" i="2"/>
  <c r="GM166" i="2"/>
  <c r="A168" i="2"/>
  <c r="GQ167" i="2"/>
  <c r="GP167" i="2"/>
  <c r="FU167" i="2"/>
  <c r="FV167" i="2"/>
  <c r="FA167" i="2"/>
  <c r="EZ167" i="2"/>
  <c r="EF167" i="2"/>
  <c r="EE167" i="2"/>
  <c r="DK167" i="2"/>
  <c r="DJ167" i="2"/>
  <c r="BT167" i="2"/>
  <c r="AZ167" i="2"/>
  <c r="AY167" i="2"/>
  <c r="BU167" i="2"/>
  <c r="CP167" i="2"/>
  <c r="CO167" i="2"/>
  <c r="AE167" i="2"/>
  <c r="AD167" i="2"/>
  <c r="J167" i="2"/>
  <c r="K167" i="2"/>
  <c r="I167" i="2"/>
  <c r="HD167" i="2"/>
  <c r="GJ167" i="2"/>
  <c r="EH167" i="2"/>
  <c r="HE167" i="2"/>
  <c r="GK167" i="2"/>
  <c r="FB167" i="2"/>
  <c r="EQ167" i="2"/>
  <c r="HF167" i="2"/>
  <c r="FC167" i="2"/>
  <c r="ER167" i="2"/>
  <c r="EU167" i="2"/>
  <c r="EX167" i="2"/>
  <c r="GR167" i="2"/>
  <c r="FX167" i="2"/>
  <c r="FM167" i="2"/>
  <c r="ET167" i="2"/>
  <c r="GS167" i="2"/>
  <c r="GG167" i="2"/>
  <c r="FN167" i="2"/>
  <c r="FQ167" i="2"/>
  <c r="HB167" i="2"/>
  <c r="GH167" i="2"/>
  <c r="GN167" i="2"/>
  <c r="FO167" i="2"/>
  <c r="HC167" i="2"/>
  <c r="HI167" i="2"/>
  <c r="GI167" i="2"/>
  <c r="FP167" i="2"/>
  <c r="EG167" i="2"/>
  <c r="FL167" i="2"/>
  <c r="DM167" i="2"/>
  <c r="DE167" i="2"/>
  <c r="BN167" i="2"/>
  <c r="BA167" i="2"/>
  <c r="DV167" i="2"/>
  <c r="BV167" i="2"/>
  <c r="BO167" i="2"/>
  <c r="BB167" i="2"/>
  <c r="DW167" i="2"/>
  <c r="CQ167" i="2"/>
  <c r="BW167" i="2"/>
  <c r="U167" i="2"/>
  <c r="DX167" i="2"/>
  <c r="CR167" i="2"/>
  <c r="CF167" i="2"/>
  <c r="AP167" i="2"/>
  <c r="V167" i="2"/>
  <c r="Y167" i="2"/>
  <c r="FW167" i="2"/>
  <c r="ES167" i="2"/>
  <c r="DY167" i="2"/>
  <c r="DA167" i="2"/>
  <c r="CG167" i="2"/>
  <c r="AQ167" i="2"/>
  <c r="W167" i="2"/>
  <c r="CJ167" i="2"/>
  <c r="CM167" i="2"/>
  <c r="DZ167" i="2"/>
  <c r="DB167" i="2"/>
  <c r="DH167" i="2"/>
  <c r="CH167" i="2"/>
  <c r="BK167" i="2"/>
  <c r="AR167" i="2"/>
  <c r="X167" i="2"/>
  <c r="DL167" i="2"/>
  <c r="DC167" i="2"/>
  <c r="CI167" i="2"/>
  <c r="BL167" i="2"/>
  <c r="AS167" i="2"/>
  <c r="AF167" i="2"/>
  <c r="DD167" i="2"/>
  <c r="AG167" i="2"/>
  <c r="AT167" i="2"/>
  <c r="BM167" i="2"/>
  <c r="L167" i="2"/>
  <c r="EW166" i="2"/>
  <c r="EW167" i="2"/>
  <c r="FS166" i="2"/>
  <c r="DG166" i="2"/>
  <c r="HH166" i="2"/>
  <c r="HH167" i="2"/>
  <c r="GL167" i="2"/>
  <c r="GO166" i="2"/>
  <c r="ED166" i="2"/>
  <c r="EA167" i="2"/>
  <c r="HG167" i="2"/>
  <c r="HJ166" i="2"/>
  <c r="CK167" i="2"/>
  <c r="CN166" i="2"/>
  <c r="FT166" i="2"/>
  <c r="EY166" i="2"/>
  <c r="EV167" i="2"/>
  <c r="DI166" i="2"/>
  <c r="DF167" i="2"/>
  <c r="FR167" i="2"/>
  <c r="EB167" i="2"/>
  <c r="CL167" i="2"/>
  <c r="EC167" i="2"/>
  <c r="DG167" i="2"/>
  <c r="FS167" i="2"/>
  <c r="GM167" i="2"/>
  <c r="A169" i="2"/>
  <c r="GQ168" i="2"/>
  <c r="GP168" i="2"/>
  <c r="FU168" i="2"/>
  <c r="FV168" i="2"/>
  <c r="FA168" i="2"/>
  <c r="EZ168" i="2"/>
  <c r="EF168" i="2"/>
  <c r="EE168" i="2"/>
  <c r="DK168" i="2"/>
  <c r="DJ168" i="2"/>
  <c r="CP168" i="2"/>
  <c r="CO168" i="2"/>
  <c r="BU168" i="2"/>
  <c r="BT168" i="2"/>
  <c r="AZ168" i="2"/>
  <c r="AY168" i="2"/>
  <c r="AE168" i="2"/>
  <c r="AD168" i="2"/>
  <c r="J168" i="2"/>
  <c r="I168" i="2"/>
  <c r="K168" i="2"/>
  <c r="HE168" i="2"/>
  <c r="GK168" i="2"/>
  <c r="FB168" i="2"/>
  <c r="EQ168" i="2"/>
  <c r="HF168" i="2"/>
  <c r="FC168" i="2"/>
  <c r="ER168" i="2"/>
  <c r="FW168" i="2"/>
  <c r="FL168" i="2"/>
  <c r="ES168" i="2"/>
  <c r="GR168" i="2"/>
  <c r="GS168" i="2"/>
  <c r="GG168" i="2"/>
  <c r="FN168" i="2"/>
  <c r="FM168" i="2"/>
  <c r="FQ168" i="2"/>
  <c r="EU168" i="2"/>
  <c r="HB168" i="2"/>
  <c r="GH168" i="2"/>
  <c r="FO168" i="2"/>
  <c r="HC168" i="2"/>
  <c r="HH168" i="2"/>
  <c r="GI168" i="2"/>
  <c r="FP168" i="2"/>
  <c r="EG168" i="2"/>
  <c r="HD168" i="2"/>
  <c r="HG168" i="2"/>
  <c r="GJ168" i="2"/>
  <c r="EH168" i="2"/>
  <c r="DV168" i="2"/>
  <c r="BV168" i="2"/>
  <c r="AP168" i="2"/>
  <c r="DW168" i="2"/>
  <c r="CQ168" i="2"/>
  <c r="BW168" i="2"/>
  <c r="AQ168" i="2"/>
  <c r="AG168" i="2"/>
  <c r="W168" i="2"/>
  <c r="L168" i="2"/>
  <c r="DX168" i="2"/>
  <c r="CR168" i="2"/>
  <c r="CF168" i="2"/>
  <c r="BK168" i="2"/>
  <c r="BA168" i="2"/>
  <c r="AR168" i="2"/>
  <c r="X168" i="2"/>
  <c r="DY168" i="2"/>
  <c r="DA168" i="2"/>
  <c r="CG168" i="2"/>
  <c r="BL168" i="2"/>
  <c r="BB168" i="2"/>
  <c r="AS168" i="2"/>
  <c r="Y168" i="2"/>
  <c r="DZ168" i="2"/>
  <c r="DB168" i="2"/>
  <c r="CH168" i="2"/>
  <c r="BM168" i="2"/>
  <c r="AT168" i="2"/>
  <c r="FX168" i="2"/>
  <c r="ET168" i="2"/>
  <c r="DC168" i="2"/>
  <c r="CI168" i="2"/>
  <c r="BN168" i="2"/>
  <c r="DE168" i="2"/>
  <c r="DL168" i="2"/>
  <c r="DD168" i="2"/>
  <c r="CJ168" i="2"/>
  <c r="BO168" i="2"/>
  <c r="DM168" i="2"/>
  <c r="AF168" i="2"/>
  <c r="V168" i="2"/>
  <c r="U168" i="2"/>
  <c r="EV168" i="2"/>
  <c r="EY167" i="2"/>
  <c r="HJ167" i="2"/>
  <c r="EA168" i="2"/>
  <c r="ED167" i="2"/>
  <c r="FT167" i="2"/>
  <c r="CN167" i="2"/>
  <c r="GO167" i="2"/>
  <c r="DF168" i="2"/>
  <c r="DI167" i="2"/>
  <c r="GN168" i="2"/>
  <c r="EB168" i="2"/>
  <c r="DH168" i="2"/>
  <c r="CL168" i="2"/>
  <c r="CK168" i="2"/>
  <c r="EW168" i="2"/>
  <c r="FR168" i="2"/>
  <c r="EC168" i="2"/>
  <c r="GL168" i="2"/>
  <c r="GM168" i="2"/>
  <c r="GO168" i="2"/>
  <c r="FS168" i="2"/>
  <c r="EX168" i="2"/>
  <c r="CM168" i="2"/>
  <c r="HI168" i="2"/>
  <c r="A170" i="2"/>
  <c r="GQ169" i="2"/>
  <c r="GP169" i="2"/>
  <c r="FU169" i="2"/>
  <c r="FV169" i="2"/>
  <c r="FA169" i="2"/>
  <c r="EZ169" i="2"/>
  <c r="EF169" i="2"/>
  <c r="EE169" i="2"/>
  <c r="DK169" i="2"/>
  <c r="DJ169" i="2"/>
  <c r="CP169" i="2"/>
  <c r="CO169" i="2"/>
  <c r="BU169" i="2"/>
  <c r="BT169" i="2"/>
  <c r="AZ169" i="2"/>
  <c r="AY169" i="2"/>
  <c r="AE169" i="2"/>
  <c r="AD169" i="2"/>
  <c r="K169" i="2"/>
  <c r="J169" i="2"/>
  <c r="I169" i="2"/>
  <c r="HF169" i="2"/>
  <c r="FC169" i="2"/>
  <c r="ER169" i="2"/>
  <c r="FW169" i="2"/>
  <c r="FL169" i="2"/>
  <c r="ES169" i="2"/>
  <c r="GR169" i="2"/>
  <c r="FX169" i="2"/>
  <c r="FM169" i="2"/>
  <c r="ET169" i="2"/>
  <c r="GS169" i="2"/>
  <c r="HB169" i="2"/>
  <c r="GH169" i="2"/>
  <c r="FO169" i="2"/>
  <c r="HC169" i="2"/>
  <c r="HE169" i="2"/>
  <c r="HH169" i="2"/>
  <c r="GI169" i="2"/>
  <c r="FP169" i="2"/>
  <c r="EG169" i="2"/>
  <c r="HD169" i="2"/>
  <c r="GJ169" i="2"/>
  <c r="EH169" i="2"/>
  <c r="GK169" i="2"/>
  <c r="FB169" i="2"/>
  <c r="EQ169" i="2"/>
  <c r="DW169" i="2"/>
  <c r="CQ169" i="2"/>
  <c r="BW169" i="2"/>
  <c r="BL169" i="2"/>
  <c r="AS169" i="2"/>
  <c r="DX169" i="2"/>
  <c r="CR169" i="2"/>
  <c r="CF169" i="2"/>
  <c r="BM169" i="2"/>
  <c r="AT169" i="2"/>
  <c r="FN169" i="2"/>
  <c r="DY169" i="2"/>
  <c r="DA169" i="2"/>
  <c r="CG169" i="2"/>
  <c r="CI169" i="2"/>
  <c r="CL169" i="2"/>
  <c r="BN169" i="2"/>
  <c r="AF169" i="2"/>
  <c r="L169" i="2"/>
  <c r="DZ169" i="2"/>
  <c r="DB169" i="2"/>
  <c r="DC169" i="2"/>
  <c r="DF169" i="2"/>
  <c r="CH169" i="2"/>
  <c r="BO169" i="2"/>
  <c r="AG169" i="2"/>
  <c r="BA169" i="2"/>
  <c r="U169" i="2"/>
  <c r="DL169" i="2"/>
  <c r="DD169" i="2"/>
  <c r="CJ169" i="2"/>
  <c r="BB169" i="2"/>
  <c r="AP169" i="2"/>
  <c r="V169" i="2"/>
  <c r="DV169" i="2"/>
  <c r="GG169" i="2"/>
  <c r="EU169" i="2"/>
  <c r="DM169" i="2"/>
  <c r="DE169" i="2"/>
  <c r="AQ169" i="2"/>
  <c r="W169" i="2"/>
  <c r="BV169" i="2"/>
  <c r="Y169" i="2"/>
  <c r="AR169" i="2"/>
  <c r="BK169" i="2"/>
  <c r="X169" i="2"/>
  <c r="DG168" i="2"/>
  <c r="DG169" i="2"/>
  <c r="HJ168" i="2"/>
  <c r="HG169" i="2"/>
  <c r="CN168" i="2"/>
  <c r="EV169" i="2"/>
  <c r="EY168" i="2"/>
  <c r="FT168" i="2"/>
  <c r="FQ169" i="2"/>
  <c r="ED168" i="2"/>
  <c r="EA169" i="2"/>
  <c r="DI168" i="2"/>
  <c r="GL169" i="2"/>
  <c r="GN169" i="2"/>
  <c r="DH169" i="2"/>
  <c r="CK169" i="2"/>
  <c r="EW169" i="2"/>
  <c r="EB169" i="2"/>
  <c r="FR169" i="2"/>
  <c r="CM169" i="2"/>
  <c r="EC169" i="2"/>
  <c r="GM169" i="2"/>
  <c r="HI169" i="2"/>
  <c r="FS169" i="2"/>
  <c r="EX169" i="2"/>
  <c r="A171" i="2"/>
  <c r="GQ170" i="2"/>
  <c r="GP170" i="2"/>
  <c r="FU170" i="2"/>
  <c r="FV170" i="2"/>
  <c r="FA170" i="2"/>
  <c r="EZ170" i="2"/>
  <c r="EF170" i="2"/>
  <c r="EE170" i="2"/>
  <c r="DK170" i="2"/>
  <c r="DJ170" i="2"/>
  <c r="CP170" i="2"/>
  <c r="CO170" i="2"/>
  <c r="BU170" i="2"/>
  <c r="BT170" i="2"/>
  <c r="AZ170" i="2"/>
  <c r="AY170" i="2"/>
  <c r="AE170" i="2"/>
  <c r="AD170" i="2"/>
  <c r="K170" i="2"/>
  <c r="J170" i="2"/>
  <c r="I170" i="2"/>
  <c r="FW170" i="2"/>
  <c r="FL170" i="2"/>
  <c r="ES170" i="2"/>
  <c r="GR170" i="2"/>
  <c r="FX170" i="2"/>
  <c r="FM170" i="2"/>
  <c r="ET170" i="2"/>
  <c r="GS170" i="2"/>
  <c r="GG170" i="2"/>
  <c r="FN170" i="2"/>
  <c r="EU170" i="2"/>
  <c r="HB170" i="2"/>
  <c r="HC170" i="2"/>
  <c r="HE170" i="2"/>
  <c r="HH170" i="2"/>
  <c r="GI170" i="2"/>
  <c r="FP170" i="2"/>
  <c r="EG170" i="2"/>
  <c r="HD170" i="2"/>
  <c r="HG170" i="2"/>
  <c r="GJ170" i="2"/>
  <c r="EH170" i="2"/>
  <c r="GK170" i="2"/>
  <c r="FB170" i="2"/>
  <c r="EQ170" i="2"/>
  <c r="HF170" i="2"/>
  <c r="FC170" i="2"/>
  <c r="ER170" i="2"/>
  <c r="EW170" i="2"/>
  <c r="DX170" i="2"/>
  <c r="CR170" i="2"/>
  <c r="CF170" i="2"/>
  <c r="BO170" i="2"/>
  <c r="DY170" i="2"/>
  <c r="DA170" i="2"/>
  <c r="CG170" i="2"/>
  <c r="U170" i="2"/>
  <c r="DZ170" i="2"/>
  <c r="DB170" i="2"/>
  <c r="DE170" i="2"/>
  <c r="DH170" i="2"/>
  <c r="CH170" i="2"/>
  <c r="CK170" i="2"/>
  <c r="AP170" i="2"/>
  <c r="V170" i="2"/>
  <c r="Y170" i="2"/>
  <c r="FO170" i="2"/>
  <c r="DC170" i="2"/>
  <c r="CI170" i="2"/>
  <c r="AQ170" i="2"/>
  <c r="W170" i="2"/>
  <c r="L170" i="2"/>
  <c r="BW170" i="2"/>
  <c r="DL170" i="2"/>
  <c r="DD170" i="2"/>
  <c r="CJ170" i="2"/>
  <c r="BK170" i="2"/>
  <c r="AR170" i="2"/>
  <c r="AF170" i="2"/>
  <c r="X170" i="2"/>
  <c r="DM170" i="2"/>
  <c r="BL170" i="2"/>
  <c r="AS170" i="2"/>
  <c r="AG170" i="2"/>
  <c r="DV170" i="2"/>
  <c r="BV170" i="2"/>
  <c r="BM170" i="2"/>
  <c r="BA170" i="2"/>
  <c r="AT170" i="2"/>
  <c r="GH170" i="2"/>
  <c r="GN170" i="2"/>
  <c r="DW170" i="2"/>
  <c r="CQ170" i="2"/>
  <c r="BN170" i="2"/>
  <c r="BB170" i="2"/>
  <c r="EY169" i="2"/>
  <c r="ED169" i="2"/>
  <c r="CN169" i="2"/>
  <c r="FT169" i="2"/>
  <c r="HJ169" i="2"/>
  <c r="GO169" i="2"/>
  <c r="DI169" i="2"/>
  <c r="DF170" i="2"/>
  <c r="GL170" i="2"/>
  <c r="FQ170" i="2"/>
  <c r="EV170" i="2"/>
  <c r="EB170" i="2"/>
  <c r="EA170" i="2"/>
  <c r="CL170" i="2"/>
  <c r="DG170" i="2"/>
  <c r="FS170" i="2"/>
  <c r="HI170" i="2"/>
  <c r="A172" i="2"/>
  <c r="GQ171" i="2"/>
  <c r="FU171" i="2"/>
  <c r="GP171" i="2"/>
  <c r="FV171" i="2"/>
  <c r="FA171" i="2"/>
  <c r="EZ171" i="2"/>
  <c r="EF171" i="2"/>
  <c r="EE171" i="2"/>
  <c r="DK171" i="2"/>
  <c r="DJ171" i="2"/>
  <c r="CP171" i="2"/>
  <c r="CO171" i="2"/>
  <c r="BU171" i="2"/>
  <c r="BT171" i="2"/>
  <c r="AZ171" i="2"/>
  <c r="AY171" i="2"/>
  <c r="AE171" i="2"/>
  <c r="AD171" i="2"/>
  <c r="K171" i="2"/>
  <c r="J171" i="2"/>
  <c r="I171" i="2"/>
  <c r="GR171" i="2"/>
  <c r="FX171" i="2"/>
  <c r="FM171" i="2"/>
  <c r="ET171" i="2"/>
  <c r="GS171" i="2"/>
  <c r="GG171" i="2"/>
  <c r="FN171" i="2"/>
  <c r="EU171" i="2"/>
  <c r="HB171" i="2"/>
  <c r="GH171" i="2"/>
  <c r="GK171" i="2"/>
  <c r="GN171" i="2"/>
  <c r="FO171" i="2"/>
  <c r="HC171" i="2"/>
  <c r="HD171" i="2"/>
  <c r="GJ171" i="2"/>
  <c r="EH171" i="2"/>
  <c r="HE171" i="2"/>
  <c r="FB171" i="2"/>
  <c r="EQ171" i="2"/>
  <c r="HF171" i="2"/>
  <c r="FC171" i="2"/>
  <c r="ER171" i="2"/>
  <c r="FW171" i="2"/>
  <c r="FL171" i="2"/>
  <c r="ES171" i="2"/>
  <c r="GI171" i="2"/>
  <c r="GL171" i="2"/>
  <c r="DY171" i="2"/>
  <c r="DA171" i="2"/>
  <c r="CG171" i="2"/>
  <c r="BA171" i="2"/>
  <c r="AQ171" i="2"/>
  <c r="DZ171" i="2"/>
  <c r="DB171" i="2"/>
  <c r="CH171" i="2"/>
  <c r="CK171" i="2"/>
  <c r="BK171" i="2"/>
  <c r="BB171" i="2"/>
  <c r="AR171" i="2"/>
  <c r="X171" i="2"/>
  <c r="DC171" i="2"/>
  <c r="CI171" i="2"/>
  <c r="BL171" i="2"/>
  <c r="AS171" i="2"/>
  <c r="Y171" i="2"/>
  <c r="DL171" i="2"/>
  <c r="DD171" i="2"/>
  <c r="CJ171" i="2"/>
  <c r="BM171" i="2"/>
  <c r="AT171" i="2"/>
  <c r="L171" i="2"/>
  <c r="FP171" i="2"/>
  <c r="DM171" i="2"/>
  <c r="DE171" i="2"/>
  <c r="BN171" i="2"/>
  <c r="DV171" i="2"/>
  <c r="BV171" i="2"/>
  <c r="BO171" i="2"/>
  <c r="EG171" i="2"/>
  <c r="CR171" i="2"/>
  <c r="CF171" i="2"/>
  <c r="DW171" i="2"/>
  <c r="EB171" i="2"/>
  <c r="CQ171" i="2"/>
  <c r="BW171" i="2"/>
  <c r="AF171" i="2"/>
  <c r="U171" i="2"/>
  <c r="DX171" i="2"/>
  <c r="V171" i="2"/>
  <c r="W171" i="2"/>
  <c r="AG171" i="2"/>
  <c r="AP171" i="2"/>
  <c r="CM170" i="2"/>
  <c r="CM171" i="2"/>
  <c r="FR170" i="2"/>
  <c r="FR171" i="2"/>
  <c r="EC170" i="2"/>
  <c r="EC171" i="2"/>
  <c r="EX170" i="2"/>
  <c r="EX171" i="2"/>
  <c r="GM170" i="2"/>
  <c r="GM171" i="2"/>
  <c r="CN170" i="2"/>
  <c r="GO170" i="2"/>
  <c r="ED170" i="2"/>
  <c r="EA171" i="2"/>
  <c r="EY170" i="2"/>
  <c r="EV171" i="2"/>
  <c r="HJ170" i="2"/>
  <c r="HG171" i="2"/>
  <c r="FT170" i="2"/>
  <c r="FQ171" i="2"/>
  <c r="DI170" i="2"/>
  <c r="DF171" i="2"/>
  <c r="HH171" i="2"/>
  <c r="DH171" i="2"/>
  <c r="CL171" i="2"/>
  <c r="EW171" i="2"/>
  <c r="HI171" i="2"/>
  <c r="A173" i="2"/>
  <c r="GQ172" i="2"/>
  <c r="GP172" i="2"/>
  <c r="FU172" i="2"/>
  <c r="FV172" i="2"/>
  <c r="FA172" i="2"/>
  <c r="EZ172" i="2"/>
  <c r="EF172" i="2"/>
  <c r="EE172" i="2"/>
  <c r="DK172" i="2"/>
  <c r="DJ172" i="2"/>
  <c r="CP172" i="2"/>
  <c r="CO172" i="2"/>
  <c r="BU172" i="2"/>
  <c r="BT172" i="2"/>
  <c r="AZ172" i="2"/>
  <c r="AY172" i="2"/>
  <c r="AE172" i="2"/>
  <c r="AD172" i="2"/>
  <c r="K172" i="2"/>
  <c r="J172" i="2"/>
  <c r="I172" i="2"/>
  <c r="GS172" i="2"/>
  <c r="GG172" i="2"/>
  <c r="FN172" i="2"/>
  <c r="EU172" i="2"/>
  <c r="HB172" i="2"/>
  <c r="GH172" i="2"/>
  <c r="FO172" i="2"/>
  <c r="HC172" i="2"/>
  <c r="GI172" i="2"/>
  <c r="FP172" i="2"/>
  <c r="EG172" i="2"/>
  <c r="HD172" i="2"/>
  <c r="HE172" i="2"/>
  <c r="GK172" i="2"/>
  <c r="FB172" i="2"/>
  <c r="EQ172" i="2"/>
  <c r="HF172" i="2"/>
  <c r="FC172" i="2"/>
  <c r="ER172" i="2"/>
  <c r="FW172" i="2"/>
  <c r="FL172" i="2"/>
  <c r="ES172" i="2"/>
  <c r="GR172" i="2"/>
  <c r="FX172" i="2"/>
  <c r="FM172" i="2"/>
  <c r="FR172" i="2"/>
  <c r="ET172" i="2"/>
  <c r="EH172" i="2"/>
  <c r="DZ172" i="2"/>
  <c r="DB172" i="2"/>
  <c r="CH172" i="2"/>
  <c r="BM172" i="2"/>
  <c r="AT172" i="2"/>
  <c r="GJ172" i="2"/>
  <c r="GM172" i="2"/>
  <c r="DC172" i="2"/>
  <c r="CI172" i="2"/>
  <c r="BN172" i="2"/>
  <c r="AG172" i="2"/>
  <c r="DL172" i="2"/>
  <c r="DD172" i="2"/>
  <c r="CJ172" i="2"/>
  <c r="BO172" i="2"/>
  <c r="BA172" i="2"/>
  <c r="DM172" i="2"/>
  <c r="DE172" i="2"/>
  <c r="BB172" i="2"/>
  <c r="U172" i="2"/>
  <c r="DV172" i="2"/>
  <c r="BV172" i="2"/>
  <c r="AP172" i="2"/>
  <c r="V172" i="2"/>
  <c r="Y172" i="2"/>
  <c r="CG172" i="2"/>
  <c r="CL172" i="2"/>
  <c r="DW172" i="2"/>
  <c r="EC172" i="2"/>
  <c r="CQ172" i="2"/>
  <c r="BW172" i="2"/>
  <c r="AQ172" i="2"/>
  <c r="W172" i="2"/>
  <c r="L172" i="2"/>
  <c r="DY172" i="2"/>
  <c r="DX172" i="2"/>
  <c r="CR172" i="2"/>
  <c r="CF172" i="2"/>
  <c r="BK172" i="2"/>
  <c r="AR172" i="2"/>
  <c r="X172" i="2"/>
  <c r="DA172" i="2"/>
  <c r="BL172" i="2"/>
  <c r="AF172" i="2"/>
  <c r="AS172" i="2"/>
  <c r="FS171" i="2"/>
  <c r="FS172" i="2"/>
  <c r="DG171" i="2"/>
  <c r="DG172" i="2"/>
  <c r="ED171" i="2"/>
  <c r="FT171" i="2"/>
  <c r="FQ172" i="2"/>
  <c r="GL172" i="2"/>
  <c r="GO171" i="2"/>
  <c r="HG172" i="2"/>
  <c r="HJ171" i="2"/>
  <c r="EV172" i="2"/>
  <c r="EY171" i="2"/>
  <c r="CN171" i="2"/>
  <c r="DF172" i="2"/>
  <c r="DI171" i="2"/>
  <c r="HH172" i="2"/>
  <c r="GN172" i="2"/>
  <c r="EA172" i="2"/>
  <c r="DH172" i="2"/>
  <c r="CM172" i="2"/>
  <c r="CK172" i="2"/>
  <c r="EW172" i="2"/>
  <c r="EB172" i="2"/>
  <c r="A174" i="2"/>
  <c r="GQ173" i="2"/>
  <c r="GP173" i="2"/>
  <c r="FU173" i="2"/>
  <c r="FV173" i="2"/>
  <c r="FA173" i="2"/>
  <c r="EZ173" i="2"/>
  <c r="EF173" i="2"/>
  <c r="EE173" i="2"/>
  <c r="DK173" i="2"/>
  <c r="DJ173" i="2"/>
  <c r="CP173" i="2"/>
  <c r="CO173" i="2"/>
  <c r="BU173" i="2"/>
  <c r="BT173" i="2"/>
  <c r="AZ173" i="2"/>
  <c r="AY173" i="2"/>
  <c r="AE173" i="2"/>
  <c r="AD173" i="2"/>
  <c r="K173" i="2"/>
  <c r="J173" i="2"/>
  <c r="I173" i="2"/>
  <c r="HB173" i="2"/>
  <c r="GH173" i="2"/>
  <c r="FO173" i="2"/>
  <c r="HC173" i="2"/>
  <c r="HE173" i="2"/>
  <c r="HH173" i="2"/>
  <c r="GI173" i="2"/>
  <c r="FP173" i="2"/>
  <c r="EG173" i="2"/>
  <c r="HD173" i="2"/>
  <c r="GJ173" i="2"/>
  <c r="EH173" i="2"/>
  <c r="HF173" i="2"/>
  <c r="FC173" i="2"/>
  <c r="ER173" i="2"/>
  <c r="FW173" i="2"/>
  <c r="FL173" i="2"/>
  <c r="ES173" i="2"/>
  <c r="EV173" i="2"/>
  <c r="GR173" i="2"/>
  <c r="FX173" i="2"/>
  <c r="FM173" i="2"/>
  <c r="FR173" i="2"/>
  <c r="ET173" i="2"/>
  <c r="GS173" i="2"/>
  <c r="GG173" i="2"/>
  <c r="FN173" i="2"/>
  <c r="EU173" i="2"/>
  <c r="DC173" i="2"/>
  <c r="CI173" i="2"/>
  <c r="EQ173" i="2"/>
  <c r="DL173" i="2"/>
  <c r="DD173" i="2"/>
  <c r="CJ173" i="2"/>
  <c r="AP173" i="2"/>
  <c r="V173" i="2"/>
  <c r="GK173" i="2"/>
  <c r="DM173" i="2"/>
  <c r="DE173" i="2"/>
  <c r="AQ173" i="2"/>
  <c r="AF173" i="2"/>
  <c r="W173" i="2"/>
  <c r="DV173" i="2"/>
  <c r="BV173" i="2"/>
  <c r="BK173" i="2"/>
  <c r="AR173" i="2"/>
  <c r="AG173" i="2"/>
  <c r="X173" i="2"/>
  <c r="CH173" i="2"/>
  <c r="DW173" i="2"/>
  <c r="DZ173" i="2"/>
  <c r="EC173" i="2"/>
  <c r="CQ173" i="2"/>
  <c r="BW173" i="2"/>
  <c r="BL173" i="2"/>
  <c r="BA173" i="2"/>
  <c r="AS173" i="2"/>
  <c r="Y173" i="2"/>
  <c r="FB173" i="2"/>
  <c r="DX173" i="2"/>
  <c r="EA173" i="2"/>
  <c r="CR173" i="2"/>
  <c r="CF173" i="2"/>
  <c r="BM173" i="2"/>
  <c r="BB173" i="2"/>
  <c r="AT173" i="2"/>
  <c r="DB173" i="2"/>
  <c r="DH173" i="2"/>
  <c r="DY173" i="2"/>
  <c r="DA173" i="2"/>
  <c r="CG173" i="2"/>
  <c r="BN173" i="2"/>
  <c r="L173" i="2"/>
  <c r="BO173" i="2"/>
  <c r="U173" i="2"/>
  <c r="HI172" i="2"/>
  <c r="HI173" i="2"/>
  <c r="EX172" i="2"/>
  <c r="EX173" i="2"/>
  <c r="DG173" i="2"/>
  <c r="CN172" i="2"/>
  <c r="CK173" i="2"/>
  <c r="GL173" i="2"/>
  <c r="GO172" i="2"/>
  <c r="FT172" i="2"/>
  <c r="FQ173" i="2"/>
  <c r="EY172" i="2"/>
  <c r="HJ172" i="2"/>
  <c r="HG173" i="2"/>
  <c r="ED172" i="2"/>
  <c r="DI172" i="2"/>
  <c r="DF173" i="2"/>
  <c r="GM173" i="2"/>
  <c r="CL173" i="2"/>
  <c r="EW173" i="2"/>
  <c r="GN173" i="2"/>
  <c r="CM173" i="2"/>
  <c r="EB173" i="2"/>
  <c r="A175" i="2"/>
  <c r="GQ174" i="2"/>
  <c r="GP174" i="2"/>
  <c r="FV174" i="2"/>
  <c r="FU174" i="2"/>
  <c r="FA174" i="2"/>
  <c r="EF174" i="2"/>
  <c r="EZ174" i="2"/>
  <c r="EE174" i="2"/>
  <c r="DK174" i="2"/>
  <c r="DJ174" i="2"/>
  <c r="CP174" i="2"/>
  <c r="CO174" i="2"/>
  <c r="BU174" i="2"/>
  <c r="BT174" i="2"/>
  <c r="AZ174" i="2"/>
  <c r="AY174" i="2"/>
  <c r="AE174" i="2"/>
  <c r="AD174" i="2"/>
  <c r="K174" i="2"/>
  <c r="J174" i="2"/>
  <c r="I174" i="2"/>
  <c r="HC174" i="2"/>
  <c r="GI174" i="2"/>
  <c r="FP174" i="2"/>
  <c r="EG174" i="2"/>
  <c r="HD174" i="2"/>
  <c r="GJ174" i="2"/>
  <c r="EH174" i="2"/>
  <c r="HE174" i="2"/>
  <c r="GK174" i="2"/>
  <c r="FB174" i="2"/>
  <c r="EQ174" i="2"/>
  <c r="HF174" i="2"/>
  <c r="FW174" i="2"/>
  <c r="FL174" i="2"/>
  <c r="ES174" i="2"/>
  <c r="GR174" i="2"/>
  <c r="FX174" i="2"/>
  <c r="FM174" i="2"/>
  <c r="ET174" i="2"/>
  <c r="GS174" i="2"/>
  <c r="GG174" i="2"/>
  <c r="FN174" i="2"/>
  <c r="FQ174" i="2"/>
  <c r="EU174" i="2"/>
  <c r="HB174" i="2"/>
  <c r="GH174" i="2"/>
  <c r="FO174" i="2"/>
  <c r="DL174" i="2"/>
  <c r="DD174" i="2"/>
  <c r="CJ174" i="2"/>
  <c r="BK174" i="2"/>
  <c r="AR174" i="2"/>
  <c r="DM174" i="2"/>
  <c r="DE174" i="2"/>
  <c r="BL174" i="2"/>
  <c r="AS174" i="2"/>
  <c r="Y174" i="2"/>
  <c r="ER174" i="2"/>
  <c r="DV174" i="2"/>
  <c r="BV174" i="2"/>
  <c r="BM174" i="2"/>
  <c r="AT174" i="2"/>
  <c r="DW174" i="2"/>
  <c r="CQ174" i="2"/>
  <c r="BW174" i="2"/>
  <c r="BN174" i="2"/>
  <c r="DX174" i="2"/>
  <c r="EA174" i="2"/>
  <c r="CR174" i="2"/>
  <c r="CF174" i="2"/>
  <c r="BO174" i="2"/>
  <c r="AF174" i="2"/>
  <c r="DY174" i="2"/>
  <c r="DA174" i="2"/>
  <c r="CG174" i="2"/>
  <c r="AG174" i="2"/>
  <c r="U174" i="2"/>
  <c r="FC174" i="2"/>
  <c r="DZ174" i="2"/>
  <c r="DB174" i="2"/>
  <c r="CH174" i="2"/>
  <c r="BA174" i="2"/>
  <c r="AP174" i="2"/>
  <c r="V174" i="2"/>
  <c r="DC174" i="2"/>
  <c r="DF174" i="2"/>
  <c r="CI174" i="2"/>
  <c r="BB174" i="2"/>
  <c r="W174" i="2"/>
  <c r="AQ174" i="2"/>
  <c r="X174" i="2"/>
  <c r="L174" i="2"/>
  <c r="FS173" i="2"/>
  <c r="FS174" i="2"/>
  <c r="EV174" i="2"/>
  <c r="EY173" i="2"/>
  <c r="HG174" i="2"/>
  <c r="HJ173" i="2"/>
  <c r="FT173" i="2"/>
  <c r="ED173" i="2"/>
  <c r="GO173" i="2"/>
  <c r="CK174" i="2"/>
  <c r="CN173" i="2"/>
  <c r="DI173" i="2"/>
  <c r="HH174" i="2"/>
  <c r="GM174" i="2"/>
  <c r="GL174" i="2"/>
  <c r="GN174" i="2"/>
  <c r="GO174" i="2"/>
  <c r="EW174" i="2"/>
  <c r="EC174" i="2"/>
  <c r="DH174" i="2"/>
  <c r="CL174" i="2"/>
  <c r="FR174" i="2"/>
  <c r="EX174" i="2"/>
  <c r="HI174" i="2"/>
  <c r="CM174" i="2"/>
  <c r="A176" i="2"/>
  <c r="GQ175" i="2"/>
  <c r="GP175" i="2"/>
  <c r="FU175" i="2"/>
  <c r="FV175" i="2"/>
  <c r="FA175" i="2"/>
  <c r="EZ175" i="2"/>
  <c r="EF175" i="2"/>
  <c r="EE175" i="2"/>
  <c r="DK175" i="2"/>
  <c r="DJ175" i="2"/>
  <c r="CO175" i="2"/>
  <c r="BT175" i="2"/>
  <c r="AZ175" i="2"/>
  <c r="AY175" i="2"/>
  <c r="BU175" i="2"/>
  <c r="CP175" i="2"/>
  <c r="AE175" i="2"/>
  <c r="AD175" i="2"/>
  <c r="J175" i="2"/>
  <c r="K175" i="2"/>
  <c r="I175" i="2"/>
  <c r="HD175" i="2"/>
  <c r="GJ175" i="2"/>
  <c r="EH175" i="2"/>
  <c r="HE175" i="2"/>
  <c r="GK175" i="2"/>
  <c r="FB175" i="2"/>
  <c r="EQ175" i="2"/>
  <c r="HF175" i="2"/>
  <c r="FC175" i="2"/>
  <c r="ER175" i="2"/>
  <c r="GR175" i="2"/>
  <c r="FX175" i="2"/>
  <c r="FM175" i="2"/>
  <c r="ET175" i="2"/>
  <c r="GS175" i="2"/>
  <c r="GG175" i="2"/>
  <c r="FN175" i="2"/>
  <c r="EU175" i="2"/>
  <c r="HB175" i="2"/>
  <c r="GH175" i="2"/>
  <c r="GM175" i="2"/>
  <c r="FO175" i="2"/>
  <c r="HC175" i="2"/>
  <c r="GI175" i="2"/>
  <c r="FP175" i="2"/>
  <c r="FS175" i="2"/>
  <c r="EG175" i="2"/>
  <c r="DM175" i="2"/>
  <c r="DE175" i="2"/>
  <c r="BN175" i="2"/>
  <c r="BA175" i="2"/>
  <c r="DV175" i="2"/>
  <c r="BV175" i="2"/>
  <c r="BO175" i="2"/>
  <c r="BB175" i="2"/>
  <c r="DW175" i="2"/>
  <c r="DZ175" i="2"/>
  <c r="EC175" i="2"/>
  <c r="CQ175" i="2"/>
  <c r="BW175" i="2"/>
  <c r="U175" i="2"/>
  <c r="FW175" i="2"/>
  <c r="ES175" i="2"/>
  <c r="EV175" i="2"/>
  <c r="DX175" i="2"/>
  <c r="EA175" i="2"/>
  <c r="CR175" i="2"/>
  <c r="CF175" i="2"/>
  <c r="AP175" i="2"/>
  <c r="V175" i="2"/>
  <c r="Y175" i="2"/>
  <c r="DY175" i="2"/>
  <c r="DA175" i="2"/>
  <c r="CG175" i="2"/>
  <c r="AQ175" i="2"/>
  <c r="AS175" i="2"/>
  <c r="W175" i="2"/>
  <c r="CJ175" i="2"/>
  <c r="DB175" i="2"/>
  <c r="CH175" i="2"/>
  <c r="BK175" i="2"/>
  <c r="AR175" i="2"/>
  <c r="X175" i="2"/>
  <c r="DL175" i="2"/>
  <c r="DD175" i="2"/>
  <c r="DC175" i="2"/>
  <c r="CI175" i="2"/>
  <c r="BL175" i="2"/>
  <c r="AF175" i="2"/>
  <c r="FL175" i="2"/>
  <c r="L175" i="2"/>
  <c r="BM175" i="2"/>
  <c r="AG175" i="2"/>
  <c r="AT175" i="2"/>
  <c r="DG174" i="2"/>
  <c r="GN175" i="2"/>
  <c r="EB174" i="2"/>
  <c r="EB175" i="2"/>
  <c r="CK175" i="2"/>
  <c r="CN174" i="2"/>
  <c r="ED174" i="2"/>
  <c r="FQ175" i="2"/>
  <c r="FT174" i="2"/>
  <c r="GL175" i="2"/>
  <c r="HJ174" i="2"/>
  <c r="HG175" i="2"/>
  <c r="EY174" i="2"/>
  <c r="DI174" i="2"/>
  <c r="DF175" i="2"/>
  <c r="HH175" i="2"/>
  <c r="EW175" i="2"/>
  <c r="DH175" i="2"/>
  <c r="FR175" i="2"/>
  <c r="CL175" i="2"/>
  <c r="DG175" i="2"/>
  <c r="CM175" i="2"/>
  <c r="HI175" i="2"/>
  <c r="EX175" i="2"/>
  <c r="A177" i="2"/>
  <c r="GQ176" i="2"/>
  <c r="GP176" i="2"/>
  <c r="FU176" i="2"/>
  <c r="FV176" i="2"/>
  <c r="FA176" i="2"/>
  <c r="EZ176" i="2"/>
  <c r="EF176" i="2"/>
  <c r="EE176" i="2"/>
  <c r="DK176" i="2"/>
  <c r="DJ176" i="2"/>
  <c r="CP176" i="2"/>
  <c r="CO176" i="2"/>
  <c r="BU176" i="2"/>
  <c r="BT176" i="2"/>
  <c r="AZ176" i="2"/>
  <c r="AY176" i="2"/>
  <c r="AE176" i="2"/>
  <c r="AD176" i="2"/>
  <c r="J176" i="2"/>
  <c r="K176" i="2"/>
  <c r="I176" i="2"/>
  <c r="HE176" i="2"/>
  <c r="GK176" i="2"/>
  <c r="FB176" i="2"/>
  <c r="EQ176" i="2"/>
  <c r="HF176" i="2"/>
  <c r="FC176" i="2"/>
  <c r="ER176" i="2"/>
  <c r="FW176" i="2"/>
  <c r="FL176" i="2"/>
  <c r="ES176" i="2"/>
  <c r="GR176" i="2"/>
  <c r="GS176" i="2"/>
  <c r="GG176" i="2"/>
  <c r="FN176" i="2"/>
  <c r="EU176" i="2"/>
  <c r="HB176" i="2"/>
  <c r="GH176" i="2"/>
  <c r="FO176" i="2"/>
  <c r="HC176" i="2"/>
  <c r="GI176" i="2"/>
  <c r="FP176" i="2"/>
  <c r="EG176" i="2"/>
  <c r="HD176" i="2"/>
  <c r="GJ176" i="2"/>
  <c r="EH176" i="2"/>
  <c r="FM176" i="2"/>
  <c r="DV176" i="2"/>
  <c r="BV176" i="2"/>
  <c r="DW176" i="2"/>
  <c r="CQ176" i="2"/>
  <c r="BW176" i="2"/>
  <c r="AQ176" i="2"/>
  <c r="AG176" i="2"/>
  <c r="W176" i="2"/>
  <c r="V176" i="2"/>
  <c r="L176" i="2"/>
  <c r="DX176" i="2"/>
  <c r="CR176" i="2"/>
  <c r="CF176" i="2"/>
  <c r="BK176" i="2"/>
  <c r="BA176" i="2"/>
  <c r="AR176" i="2"/>
  <c r="X176" i="2"/>
  <c r="DY176" i="2"/>
  <c r="DA176" i="2"/>
  <c r="CG176" i="2"/>
  <c r="BL176" i="2"/>
  <c r="BB176" i="2"/>
  <c r="AS176" i="2"/>
  <c r="Y176" i="2"/>
  <c r="FX176" i="2"/>
  <c r="ET176" i="2"/>
  <c r="DZ176" i="2"/>
  <c r="DB176" i="2"/>
  <c r="CH176" i="2"/>
  <c r="CK176" i="2"/>
  <c r="BM176" i="2"/>
  <c r="AT176" i="2"/>
  <c r="DC176" i="2"/>
  <c r="DF176" i="2"/>
  <c r="CI176" i="2"/>
  <c r="BN176" i="2"/>
  <c r="DL176" i="2"/>
  <c r="DD176" i="2"/>
  <c r="CJ176" i="2"/>
  <c r="BO176" i="2"/>
  <c r="DM176" i="2"/>
  <c r="DE176" i="2"/>
  <c r="AP176" i="2"/>
  <c r="AF176" i="2"/>
  <c r="U176" i="2"/>
  <c r="GN176" i="2"/>
  <c r="EV176" i="2"/>
  <c r="EY175" i="2"/>
  <c r="FQ176" i="2"/>
  <c r="FT175" i="2"/>
  <c r="HG176" i="2"/>
  <c r="HJ175" i="2"/>
  <c r="EA176" i="2"/>
  <c r="ED175" i="2"/>
  <c r="GO175" i="2"/>
  <c r="GL176" i="2"/>
  <c r="CN175" i="2"/>
  <c r="DI175" i="2"/>
  <c r="HH176" i="2"/>
  <c r="GM176" i="2"/>
  <c r="FR176" i="2"/>
  <c r="EC176" i="2"/>
  <c r="EW176" i="2"/>
  <c r="DG176" i="2"/>
  <c r="CL176" i="2"/>
  <c r="DH176" i="2"/>
  <c r="EX176" i="2"/>
  <c r="FS176" i="2"/>
  <c r="A178" i="2"/>
  <c r="GQ177" i="2"/>
  <c r="GP177" i="2"/>
  <c r="FV177" i="2"/>
  <c r="FU177" i="2"/>
  <c r="FA177" i="2"/>
  <c r="EZ177" i="2"/>
  <c r="EF177" i="2"/>
  <c r="EE177" i="2"/>
  <c r="DK177" i="2"/>
  <c r="DJ177" i="2"/>
  <c r="CP177" i="2"/>
  <c r="CO177" i="2"/>
  <c r="BU177" i="2"/>
  <c r="BT177" i="2"/>
  <c r="AZ177" i="2"/>
  <c r="AY177" i="2"/>
  <c r="AE177" i="2"/>
  <c r="AD177" i="2"/>
  <c r="K177" i="2"/>
  <c r="J177" i="2"/>
  <c r="I177" i="2"/>
  <c r="HF177" i="2"/>
  <c r="FC177" i="2"/>
  <c r="ER177" i="2"/>
  <c r="FW177" i="2"/>
  <c r="FL177" i="2"/>
  <c r="ES177" i="2"/>
  <c r="GR177" i="2"/>
  <c r="FX177" i="2"/>
  <c r="FM177" i="2"/>
  <c r="FO177" i="2"/>
  <c r="FR177" i="2"/>
  <c r="ET177" i="2"/>
  <c r="GS177" i="2"/>
  <c r="HB177" i="2"/>
  <c r="GH177" i="2"/>
  <c r="GJ177" i="2"/>
  <c r="GM177" i="2"/>
  <c r="HC177" i="2"/>
  <c r="HE177" i="2"/>
  <c r="HH177" i="2"/>
  <c r="GI177" i="2"/>
  <c r="FP177" i="2"/>
  <c r="EG177" i="2"/>
  <c r="HD177" i="2"/>
  <c r="EH177" i="2"/>
  <c r="GK177" i="2"/>
  <c r="FB177" i="2"/>
  <c r="EQ177" i="2"/>
  <c r="DW177" i="2"/>
  <c r="CQ177" i="2"/>
  <c r="BW177" i="2"/>
  <c r="BL177" i="2"/>
  <c r="FN177" i="2"/>
  <c r="DX177" i="2"/>
  <c r="EA177" i="2"/>
  <c r="CR177" i="2"/>
  <c r="CF177" i="2"/>
  <c r="BM177" i="2"/>
  <c r="AT177" i="2"/>
  <c r="DY177" i="2"/>
  <c r="DA177" i="2"/>
  <c r="CG177" i="2"/>
  <c r="BN177" i="2"/>
  <c r="AF177" i="2"/>
  <c r="L177" i="2"/>
  <c r="DZ177" i="2"/>
  <c r="DB177" i="2"/>
  <c r="CH177" i="2"/>
  <c r="BO177" i="2"/>
  <c r="AG177" i="2"/>
  <c r="BV177" i="2"/>
  <c r="DC177" i="2"/>
  <c r="DF177" i="2"/>
  <c r="CI177" i="2"/>
  <c r="BA177" i="2"/>
  <c r="U177" i="2"/>
  <c r="GG177" i="2"/>
  <c r="EU177" i="2"/>
  <c r="DL177" i="2"/>
  <c r="DD177" i="2"/>
  <c r="CJ177" i="2"/>
  <c r="BB177" i="2"/>
  <c r="AP177" i="2"/>
  <c r="V177" i="2"/>
  <c r="Y177" i="2"/>
  <c r="DV177" i="2"/>
  <c r="DM177" i="2"/>
  <c r="DE177" i="2"/>
  <c r="AQ177" i="2"/>
  <c r="W177" i="2"/>
  <c r="AR177" i="2"/>
  <c r="X177" i="2"/>
  <c r="AS177" i="2"/>
  <c r="BK177" i="2"/>
  <c r="EB176" i="2"/>
  <c r="EB177" i="2"/>
  <c r="GN177" i="2"/>
  <c r="HI176" i="2"/>
  <c r="HI177" i="2"/>
  <c r="CM176" i="2"/>
  <c r="CM177" i="2"/>
  <c r="CK177" i="2"/>
  <c r="CN176" i="2"/>
  <c r="GL177" i="2"/>
  <c r="GO176" i="2"/>
  <c r="ED176" i="2"/>
  <c r="FT176" i="2"/>
  <c r="HJ176" i="2"/>
  <c r="HG177" i="2"/>
  <c r="EY176" i="2"/>
  <c r="EV177" i="2"/>
  <c r="DI176" i="2"/>
  <c r="FQ177" i="2"/>
  <c r="EC177" i="2"/>
  <c r="CL177" i="2"/>
  <c r="DG177" i="2"/>
  <c r="EW177" i="2"/>
  <c r="FS177" i="2"/>
  <c r="EX177" i="2"/>
  <c r="DH177" i="2"/>
  <c r="A179" i="2"/>
  <c r="GQ178" i="2"/>
  <c r="GP178" i="2"/>
  <c r="FU178" i="2"/>
  <c r="FV178" i="2"/>
  <c r="FA178" i="2"/>
  <c r="EZ178" i="2"/>
  <c r="EF178" i="2"/>
  <c r="EE178" i="2"/>
  <c r="DK178" i="2"/>
  <c r="DJ178" i="2"/>
  <c r="CP178" i="2"/>
  <c r="CO178" i="2"/>
  <c r="BU178" i="2"/>
  <c r="BT178" i="2"/>
  <c r="AZ178" i="2"/>
  <c r="AY178" i="2"/>
  <c r="AE178" i="2"/>
  <c r="AD178" i="2"/>
  <c r="K178" i="2"/>
  <c r="J178" i="2"/>
  <c r="I178" i="2"/>
  <c r="FW178" i="2"/>
  <c r="FL178" i="2"/>
  <c r="ES178" i="2"/>
  <c r="GR178" i="2"/>
  <c r="FX178" i="2"/>
  <c r="FM178" i="2"/>
  <c r="ET178" i="2"/>
  <c r="GS178" i="2"/>
  <c r="GG178" i="2"/>
  <c r="FN178" i="2"/>
  <c r="EU178" i="2"/>
  <c r="HB178" i="2"/>
  <c r="HC178" i="2"/>
  <c r="GI178" i="2"/>
  <c r="FP178" i="2"/>
  <c r="EG178" i="2"/>
  <c r="HD178" i="2"/>
  <c r="GJ178" i="2"/>
  <c r="EH178" i="2"/>
  <c r="HE178" i="2"/>
  <c r="GK178" i="2"/>
  <c r="FB178" i="2"/>
  <c r="EQ178" i="2"/>
  <c r="HF178" i="2"/>
  <c r="FC178" i="2"/>
  <c r="ER178" i="2"/>
  <c r="DX178" i="2"/>
  <c r="CR178" i="2"/>
  <c r="CF178" i="2"/>
  <c r="BO178" i="2"/>
  <c r="DY178" i="2"/>
  <c r="DW178" i="2"/>
  <c r="EB178" i="2"/>
  <c r="DA178" i="2"/>
  <c r="CG178" i="2"/>
  <c r="CJ178" i="2"/>
  <c r="CM178" i="2"/>
  <c r="U178" i="2"/>
  <c r="FO178" i="2"/>
  <c r="DZ178" i="2"/>
  <c r="DB178" i="2"/>
  <c r="CH178" i="2"/>
  <c r="AP178" i="2"/>
  <c r="V178" i="2"/>
  <c r="DC178" i="2"/>
  <c r="DF178" i="2"/>
  <c r="CI178" i="2"/>
  <c r="AQ178" i="2"/>
  <c r="W178" i="2"/>
  <c r="L178" i="2"/>
  <c r="DL178" i="2"/>
  <c r="DD178" i="2"/>
  <c r="BK178" i="2"/>
  <c r="AR178" i="2"/>
  <c r="AF178" i="2"/>
  <c r="X178" i="2"/>
  <c r="DM178" i="2"/>
  <c r="DE178" i="2"/>
  <c r="BL178" i="2"/>
  <c r="AS178" i="2"/>
  <c r="AG178" i="2"/>
  <c r="Y178" i="2"/>
  <c r="CQ178" i="2"/>
  <c r="BW178" i="2"/>
  <c r="GH178" i="2"/>
  <c r="GN178" i="2"/>
  <c r="DV178" i="2"/>
  <c r="BV178" i="2"/>
  <c r="BM178" i="2"/>
  <c r="BA178" i="2"/>
  <c r="AT178" i="2"/>
  <c r="EC178" i="2"/>
  <c r="BB178" i="2"/>
  <c r="BN178" i="2"/>
  <c r="HG178" i="2"/>
  <c r="HJ177" i="2"/>
  <c r="GO177" i="2"/>
  <c r="FQ178" i="2"/>
  <c r="FT177" i="2"/>
  <c r="EA178" i="2"/>
  <c r="ED177" i="2"/>
  <c r="EV178" i="2"/>
  <c r="EY177" i="2"/>
  <c r="CN177" i="2"/>
  <c r="DI177" i="2"/>
  <c r="HI178" i="2"/>
  <c r="GL178" i="2"/>
  <c r="EW178" i="2"/>
  <c r="CK178" i="2"/>
  <c r="FR178" i="2"/>
  <c r="DG178" i="2"/>
  <c r="GM178" i="2"/>
  <c r="A180" i="2"/>
  <c r="FU179" i="2"/>
  <c r="GQ179" i="2"/>
  <c r="GP179" i="2"/>
  <c r="FV179" i="2"/>
  <c r="FA179" i="2"/>
  <c r="EZ179" i="2"/>
  <c r="EF179" i="2"/>
  <c r="EE179" i="2"/>
  <c r="DK179" i="2"/>
  <c r="CP179" i="2"/>
  <c r="CO179" i="2"/>
  <c r="BU179" i="2"/>
  <c r="DJ179" i="2"/>
  <c r="BT179" i="2"/>
  <c r="AZ179" i="2"/>
  <c r="AY179" i="2"/>
  <c r="AE179" i="2"/>
  <c r="AD179" i="2"/>
  <c r="K179" i="2"/>
  <c r="J179" i="2"/>
  <c r="I179" i="2"/>
  <c r="GR179" i="2"/>
  <c r="FX179" i="2"/>
  <c r="FM179" i="2"/>
  <c r="ET179" i="2"/>
  <c r="GS179" i="2"/>
  <c r="GG179" i="2"/>
  <c r="FN179" i="2"/>
  <c r="EU179" i="2"/>
  <c r="HB179" i="2"/>
  <c r="GH179" i="2"/>
  <c r="GK179" i="2"/>
  <c r="GN179" i="2"/>
  <c r="FO179" i="2"/>
  <c r="HC179" i="2"/>
  <c r="HD179" i="2"/>
  <c r="GJ179" i="2"/>
  <c r="EH179" i="2"/>
  <c r="HE179" i="2"/>
  <c r="FB179" i="2"/>
  <c r="EQ179" i="2"/>
  <c r="HF179" i="2"/>
  <c r="FC179" i="2"/>
  <c r="ER179" i="2"/>
  <c r="FW179" i="2"/>
  <c r="FL179" i="2"/>
  <c r="ES179" i="2"/>
  <c r="DY179" i="2"/>
  <c r="DA179" i="2"/>
  <c r="CG179" i="2"/>
  <c r="CJ179" i="2"/>
  <c r="CM179" i="2"/>
  <c r="BA179" i="2"/>
  <c r="DZ179" i="2"/>
  <c r="DB179" i="2"/>
  <c r="DC179" i="2"/>
  <c r="DF179" i="2"/>
  <c r="CH179" i="2"/>
  <c r="BK179" i="2"/>
  <c r="BB179" i="2"/>
  <c r="AR179" i="2"/>
  <c r="X179" i="2"/>
  <c r="CI179" i="2"/>
  <c r="BL179" i="2"/>
  <c r="AS179" i="2"/>
  <c r="Y179" i="2"/>
  <c r="FP179" i="2"/>
  <c r="DL179" i="2"/>
  <c r="DD179" i="2"/>
  <c r="BM179" i="2"/>
  <c r="AT179" i="2"/>
  <c r="GI179" i="2"/>
  <c r="DM179" i="2"/>
  <c r="DE179" i="2"/>
  <c r="BN179" i="2"/>
  <c r="L179" i="2"/>
  <c r="CF179" i="2"/>
  <c r="DV179" i="2"/>
  <c r="BV179" i="2"/>
  <c r="BO179" i="2"/>
  <c r="DX179" i="2"/>
  <c r="EG179" i="2"/>
  <c r="DW179" i="2"/>
  <c r="EC179" i="2"/>
  <c r="CQ179" i="2"/>
  <c r="BW179" i="2"/>
  <c r="AF179" i="2"/>
  <c r="U179" i="2"/>
  <c r="CR179" i="2"/>
  <c r="AP179" i="2"/>
  <c r="V179" i="2"/>
  <c r="W179" i="2"/>
  <c r="AQ179" i="2"/>
  <c r="AG179" i="2"/>
  <c r="EX178" i="2"/>
  <c r="EX179" i="2"/>
  <c r="HH178" i="2"/>
  <c r="HH179" i="2"/>
  <c r="FS178" i="2"/>
  <c r="FS179" i="2"/>
  <c r="CL178" i="2"/>
  <c r="CL179" i="2"/>
  <c r="DH178" i="2"/>
  <c r="DH179" i="2"/>
  <c r="CK179" i="2"/>
  <c r="CN178" i="2"/>
  <c r="GO178" i="2"/>
  <c r="EY178" i="2"/>
  <c r="EV179" i="2"/>
  <c r="ED178" i="2"/>
  <c r="HJ178" i="2"/>
  <c r="HG179" i="2"/>
  <c r="FT178" i="2"/>
  <c r="FQ179" i="2"/>
  <c r="DI178" i="2"/>
  <c r="HI179" i="2"/>
  <c r="GL179" i="2"/>
  <c r="EA179" i="2"/>
  <c r="FR179" i="2"/>
  <c r="DG179" i="2"/>
  <c r="EW179" i="2"/>
  <c r="A181" i="2"/>
  <c r="GQ180" i="2"/>
  <c r="GP180" i="2"/>
  <c r="FU180" i="2"/>
  <c r="FV180" i="2"/>
  <c r="FA180" i="2"/>
  <c r="EZ180" i="2"/>
  <c r="EF180" i="2"/>
  <c r="EE180" i="2"/>
  <c r="DK180" i="2"/>
  <c r="DJ180" i="2"/>
  <c r="CP180" i="2"/>
  <c r="CO180" i="2"/>
  <c r="BU180" i="2"/>
  <c r="BT180" i="2"/>
  <c r="AZ180" i="2"/>
  <c r="AY180" i="2"/>
  <c r="AE180" i="2"/>
  <c r="AD180" i="2"/>
  <c r="K180" i="2"/>
  <c r="J180" i="2"/>
  <c r="I180" i="2"/>
  <c r="GS180" i="2"/>
  <c r="GG180" i="2"/>
  <c r="FN180" i="2"/>
  <c r="EU180" i="2"/>
  <c r="HB180" i="2"/>
  <c r="GH180" i="2"/>
  <c r="FO180" i="2"/>
  <c r="HC180" i="2"/>
  <c r="GI180" i="2"/>
  <c r="FP180" i="2"/>
  <c r="EG180" i="2"/>
  <c r="HD180" i="2"/>
  <c r="HE180" i="2"/>
  <c r="GK180" i="2"/>
  <c r="FB180" i="2"/>
  <c r="EQ180" i="2"/>
  <c r="HF180" i="2"/>
  <c r="FC180" i="2"/>
  <c r="ER180" i="2"/>
  <c r="EX180" i="2"/>
  <c r="FW180" i="2"/>
  <c r="FL180" i="2"/>
  <c r="ES180" i="2"/>
  <c r="GR180" i="2"/>
  <c r="FX180" i="2"/>
  <c r="FM180" i="2"/>
  <c r="FS180" i="2"/>
  <c r="ET180" i="2"/>
  <c r="GJ180" i="2"/>
  <c r="DZ180" i="2"/>
  <c r="DB180" i="2"/>
  <c r="DC180" i="2"/>
  <c r="DF180" i="2"/>
  <c r="CH180" i="2"/>
  <c r="BM180" i="2"/>
  <c r="CI180" i="2"/>
  <c r="BN180" i="2"/>
  <c r="AG180" i="2"/>
  <c r="DL180" i="2"/>
  <c r="DD180" i="2"/>
  <c r="CJ180" i="2"/>
  <c r="BO180" i="2"/>
  <c r="BA180" i="2"/>
  <c r="DM180" i="2"/>
  <c r="DE180" i="2"/>
  <c r="BB180" i="2"/>
  <c r="U180" i="2"/>
  <c r="CG180" i="2"/>
  <c r="CM180" i="2"/>
  <c r="DV180" i="2"/>
  <c r="BV180" i="2"/>
  <c r="AP180" i="2"/>
  <c r="V180" i="2"/>
  <c r="DW180" i="2"/>
  <c r="CQ180" i="2"/>
  <c r="BW180" i="2"/>
  <c r="AQ180" i="2"/>
  <c r="W180" i="2"/>
  <c r="L180" i="2"/>
  <c r="DA180" i="2"/>
  <c r="DX180" i="2"/>
  <c r="CR180" i="2"/>
  <c r="CF180" i="2"/>
  <c r="BK180" i="2"/>
  <c r="AR180" i="2"/>
  <c r="X180" i="2"/>
  <c r="EH180" i="2"/>
  <c r="DY180" i="2"/>
  <c r="AF180" i="2"/>
  <c r="AS180" i="2"/>
  <c r="Y180" i="2"/>
  <c r="BL180" i="2"/>
  <c r="AT180" i="2"/>
  <c r="EB179" i="2"/>
  <c r="EB180" i="2"/>
  <c r="GM179" i="2"/>
  <c r="GM180" i="2"/>
  <c r="EY179" i="2"/>
  <c r="GO179" i="2"/>
  <c r="GL180" i="2"/>
  <c r="HG180" i="2"/>
  <c r="HJ179" i="2"/>
  <c r="FQ180" i="2"/>
  <c r="FT179" i="2"/>
  <c r="EA180" i="2"/>
  <c r="ED179" i="2"/>
  <c r="CK180" i="2"/>
  <c r="CN179" i="2"/>
  <c r="DI179" i="2"/>
  <c r="HI180" i="2"/>
  <c r="GN180" i="2"/>
  <c r="EV180" i="2"/>
  <c r="EC180" i="2"/>
  <c r="DG180" i="2"/>
  <c r="DH180" i="2"/>
  <c r="HH180" i="2"/>
  <c r="CL180" i="2"/>
  <c r="FR180" i="2"/>
  <c r="EW180" i="2"/>
  <c r="A182" i="2"/>
  <c r="GQ181" i="2"/>
  <c r="GP181" i="2"/>
  <c r="FU181" i="2"/>
  <c r="FV181" i="2"/>
  <c r="FA181" i="2"/>
  <c r="EZ181" i="2"/>
  <c r="EF181" i="2"/>
  <c r="EE181" i="2"/>
  <c r="DK181" i="2"/>
  <c r="DJ181" i="2"/>
  <c r="CP181" i="2"/>
  <c r="CO181" i="2"/>
  <c r="BU181" i="2"/>
  <c r="BT181" i="2"/>
  <c r="AZ181" i="2"/>
  <c r="AY181" i="2"/>
  <c r="AE181" i="2"/>
  <c r="AD181" i="2"/>
  <c r="K181" i="2"/>
  <c r="J181" i="2"/>
  <c r="I181" i="2"/>
  <c r="HB181" i="2"/>
  <c r="GH181" i="2"/>
  <c r="FO181" i="2"/>
  <c r="HC181" i="2"/>
  <c r="HF181" i="2"/>
  <c r="HI181" i="2"/>
  <c r="GI181" i="2"/>
  <c r="GL181" i="2"/>
  <c r="FP181" i="2"/>
  <c r="EG181" i="2"/>
  <c r="HD181" i="2"/>
  <c r="GJ181" i="2"/>
  <c r="EH181" i="2"/>
  <c r="HE181" i="2"/>
  <c r="FC181" i="2"/>
  <c r="ER181" i="2"/>
  <c r="EU181" i="2"/>
  <c r="EX181" i="2"/>
  <c r="FW181" i="2"/>
  <c r="FL181" i="2"/>
  <c r="ES181" i="2"/>
  <c r="GR181" i="2"/>
  <c r="FX181" i="2"/>
  <c r="FM181" i="2"/>
  <c r="ET181" i="2"/>
  <c r="GS181" i="2"/>
  <c r="GG181" i="2"/>
  <c r="FN181" i="2"/>
  <c r="EQ181" i="2"/>
  <c r="DC181" i="2"/>
  <c r="CI181" i="2"/>
  <c r="GK181" i="2"/>
  <c r="DL181" i="2"/>
  <c r="DD181" i="2"/>
  <c r="CJ181" i="2"/>
  <c r="AP181" i="2"/>
  <c r="V181" i="2"/>
  <c r="DM181" i="2"/>
  <c r="DE181" i="2"/>
  <c r="AQ181" i="2"/>
  <c r="AF181" i="2"/>
  <c r="W181" i="2"/>
  <c r="DV181" i="2"/>
  <c r="BV181" i="2"/>
  <c r="BK181" i="2"/>
  <c r="AR181" i="2"/>
  <c r="AG181" i="2"/>
  <c r="X181" i="2"/>
  <c r="FB181" i="2"/>
  <c r="DW181" i="2"/>
  <c r="DY181" i="2"/>
  <c r="EB181" i="2"/>
  <c r="CQ181" i="2"/>
  <c r="BW181" i="2"/>
  <c r="BL181" i="2"/>
  <c r="BA181" i="2"/>
  <c r="AS181" i="2"/>
  <c r="Y181" i="2"/>
  <c r="DX181" i="2"/>
  <c r="CR181" i="2"/>
  <c r="CF181" i="2"/>
  <c r="BM181" i="2"/>
  <c r="BB181" i="2"/>
  <c r="AT181" i="2"/>
  <c r="DZ181" i="2"/>
  <c r="DA181" i="2"/>
  <c r="CG181" i="2"/>
  <c r="BN181" i="2"/>
  <c r="L181" i="2"/>
  <c r="DB181" i="2"/>
  <c r="CH181" i="2"/>
  <c r="U181" i="2"/>
  <c r="BO181" i="2"/>
  <c r="GM181" i="2"/>
  <c r="CK181" i="2"/>
  <c r="CN180" i="2"/>
  <c r="HJ180" i="2"/>
  <c r="GO180" i="2"/>
  <c r="ED180" i="2"/>
  <c r="FT180" i="2"/>
  <c r="FQ181" i="2"/>
  <c r="EY180" i="2"/>
  <c r="EV181" i="2"/>
  <c r="DI180" i="2"/>
  <c r="DF181" i="2"/>
  <c r="HG181" i="2"/>
  <c r="GN181" i="2"/>
  <c r="FS181" i="2"/>
  <c r="EA181" i="2"/>
  <c r="DG181" i="2"/>
  <c r="CM181" i="2"/>
  <c r="HH181" i="2"/>
  <c r="EW181" i="2"/>
  <c r="CL181" i="2"/>
  <c r="DH181" i="2"/>
  <c r="EC181" i="2"/>
  <c r="A183" i="2"/>
  <c r="GQ182" i="2"/>
  <c r="GP182" i="2"/>
  <c r="FU182" i="2"/>
  <c r="FV182" i="2"/>
  <c r="FA182" i="2"/>
  <c r="EZ182" i="2"/>
  <c r="EF182" i="2"/>
  <c r="EE182" i="2"/>
  <c r="DK182" i="2"/>
  <c r="DJ182" i="2"/>
  <c r="CP182" i="2"/>
  <c r="CO182" i="2"/>
  <c r="BU182" i="2"/>
  <c r="BT182" i="2"/>
  <c r="AZ182" i="2"/>
  <c r="AY182" i="2"/>
  <c r="AE182" i="2"/>
  <c r="AD182" i="2"/>
  <c r="K182" i="2"/>
  <c r="J182" i="2"/>
  <c r="I182" i="2"/>
  <c r="HC182" i="2"/>
  <c r="GI182" i="2"/>
  <c r="FP182" i="2"/>
  <c r="EG182" i="2"/>
  <c r="HD182" i="2"/>
  <c r="GJ182" i="2"/>
  <c r="EH182" i="2"/>
  <c r="HE182" i="2"/>
  <c r="GK182" i="2"/>
  <c r="FB182" i="2"/>
  <c r="EQ182" i="2"/>
  <c r="HF182" i="2"/>
  <c r="FW182" i="2"/>
  <c r="FL182" i="2"/>
  <c r="ES182" i="2"/>
  <c r="GR182" i="2"/>
  <c r="FX182" i="2"/>
  <c r="FM182" i="2"/>
  <c r="FS182" i="2"/>
  <c r="ET182" i="2"/>
  <c r="GS182" i="2"/>
  <c r="GG182" i="2"/>
  <c r="FN182" i="2"/>
  <c r="EU182" i="2"/>
  <c r="HB182" i="2"/>
  <c r="GH182" i="2"/>
  <c r="GM182" i="2"/>
  <c r="FO182" i="2"/>
  <c r="DL182" i="2"/>
  <c r="DD182" i="2"/>
  <c r="CJ182" i="2"/>
  <c r="BK182" i="2"/>
  <c r="ER182" i="2"/>
  <c r="EX182" i="2"/>
  <c r="DM182" i="2"/>
  <c r="DE182" i="2"/>
  <c r="BL182" i="2"/>
  <c r="AS182" i="2"/>
  <c r="Y182" i="2"/>
  <c r="DV182" i="2"/>
  <c r="BV182" i="2"/>
  <c r="BM182" i="2"/>
  <c r="AT182" i="2"/>
  <c r="DW182" i="2"/>
  <c r="DY182" i="2"/>
  <c r="EB182" i="2"/>
  <c r="CQ182" i="2"/>
  <c r="BW182" i="2"/>
  <c r="BN182" i="2"/>
  <c r="DX182" i="2"/>
  <c r="EA182" i="2"/>
  <c r="CR182" i="2"/>
  <c r="CF182" i="2"/>
  <c r="BO182" i="2"/>
  <c r="AF182" i="2"/>
  <c r="CI182" i="2"/>
  <c r="FC182" i="2"/>
  <c r="DA182" i="2"/>
  <c r="CG182" i="2"/>
  <c r="CM182" i="2"/>
  <c r="AG182" i="2"/>
  <c r="U182" i="2"/>
  <c r="DC182" i="2"/>
  <c r="DZ182" i="2"/>
  <c r="DB182" i="2"/>
  <c r="DG182" i="2"/>
  <c r="CH182" i="2"/>
  <c r="BA182" i="2"/>
  <c r="AP182" i="2"/>
  <c r="V182" i="2"/>
  <c r="W182" i="2"/>
  <c r="AR182" i="2"/>
  <c r="X182" i="2"/>
  <c r="L182" i="2"/>
  <c r="BB182" i="2"/>
  <c r="AQ182" i="2"/>
  <c r="FR181" i="2"/>
  <c r="FR182" i="2"/>
  <c r="EY181" i="2"/>
  <c r="ED181" i="2"/>
  <c r="GO181" i="2"/>
  <c r="GL182" i="2"/>
  <c r="FT181" i="2"/>
  <c r="HJ181" i="2"/>
  <c r="CN181" i="2"/>
  <c r="DF182" i="2"/>
  <c r="DI181" i="2"/>
  <c r="HI182" i="2"/>
  <c r="HG182" i="2"/>
  <c r="FQ182" i="2"/>
  <c r="EV182" i="2"/>
  <c r="CK182" i="2"/>
  <c r="HH182" i="2"/>
  <c r="CL182" i="2"/>
  <c r="A184" i="2"/>
  <c r="GQ183" i="2"/>
  <c r="GP183" i="2"/>
  <c r="FU183" i="2"/>
  <c r="FV183" i="2"/>
  <c r="FA183" i="2"/>
  <c r="EZ183" i="2"/>
  <c r="EF183" i="2"/>
  <c r="EE183" i="2"/>
  <c r="DK183" i="2"/>
  <c r="DJ183" i="2"/>
  <c r="CP183" i="2"/>
  <c r="CO183" i="2"/>
  <c r="BT183" i="2"/>
  <c r="AZ183" i="2"/>
  <c r="AY183" i="2"/>
  <c r="BU183" i="2"/>
  <c r="AE183" i="2"/>
  <c r="AD183" i="2"/>
  <c r="J183" i="2"/>
  <c r="K183" i="2"/>
  <c r="I183" i="2"/>
  <c r="HD183" i="2"/>
  <c r="HC183" i="2"/>
  <c r="HG183" i="2"/>
  <c r="GJ183" i="2"/>
  <c r="EH183" i="2"/>
  <c r="HE183" i="2"/>
  <c r="GK183" i="2"/>
  <c r="FB183" i="2"/>
  <c r="EQ183" i="2"/>
  <c r="HF183" i="2"/>
  <c r="FC183" i="2"/>
  <c r="ER183" i="2"/>
  <c r="EU183" i="2"/>
  <c r="EX183" i="2"/>
  <c r="GR183" i="2"/>
  <c r="FX183" i="2"/>
  <c r="FM183" i="2"/>
  <c r="FP183" i="2"/>
  <c r="FS183" i="2"/>
  <c r="ET183" i="2"/>
  <c r="GS183" i="2"/>
  <c r="GG183" i="2"/>
  <c r="FN183" i="2"/>
  <c r="HB183" i="2"/>
  <c r="GH183" i="2"/>
  <c r="GM183" i="2"/>
  <c r="FO183" i="2"/>
  <c r="FR183" i="2"/>
  <c r="HI183" i="2"/>
  <c r="GI183" i="2"/>
  <c r="EG183" i="2"/>
  <c r="DM183" i="2"/>
  <c r="DE183" i="2"/>
  <c r="BN183" i="2"/>
  <c r="BA183" i="2"/>
  <c r="DV183" i="2"/>
  <c r="BV183" i="2"/>
  <c r="BO183" i="2"/>
  <c r="BB183" i="2"/>
  <c r="FW183" i="2"/>
  <c r="ES183" i="2"/>
  <c r="DW183" i="2"/>
  <c r="CQ183" i="2"/>
  <c r="BW183" i="2"/>
  <c r="U183" i="2"/>
  <c r="DX183" i="2"/>
  <c r="CR183" i="2"/>
  <c r="CF183" i="2"/>
  <c r="AP183" i="2"/>
  <c r="V183" i="2"/>
  <c r="X183" i="2"/>
  <c r="CJ183" i="2"/>
  <c r="DY183" i="2"/>
  <c r="DA183" i="2"/>
  <c r="CG183" i="2"/>
  <c r="AQ183" i="2"/>
  <c r="W183" i="2"/>
  <c r="DZ183" i="2"/>
  <c r="DB183" i="2"/>
  <c r="DD183" i="2"/>
  <c r="DG183" i="2"/>
  <c r="CH183" i="2"/>
  <c r="CK183" i="2"/>
  <c r="BK183" i="2"/>
  <c r="AR183" i="2"/>
  <c r="FL183" i="2"/>
  <c r="DC183" i="2"/>
  <c r="CI183" i="2"/>
  <c r="BL183" i="2"/>
  <c r="AS183" i="2"/>
  <c r="AF183" i="2"/>
  <c r="Y183" i="2"/>
  <c r="DL183" i="2"/>
  <c r="BM183" i="2"/>
  <c r="AT183" i="2"/>
  <c r="AG183" i="2"/>
  <c r="L183" i="2"/>
  <c r="EW182" i="2"/>
  <c r="EW183" i="2"/>
  <c r="GN182" i="2"/>
  <c r="GN183" i="2"/>
  <c r="EC182" i="2"/>
  <c r="EC183" i="2"/>
  <c r="DH182" i="2"/>
  <c r="DH183" i="2"/>
  <c r="GL183" i="2"/>
  <c r="GO182" i="2"/>
  <c r="CN182" i="2"/>
  <c r="HJ182" i="2"/>
  <c r="ED182" i="2"/>
  <c r="EA183" i="2"/>
  <c r="EV183" i="2"/>
  <c r="EY182" i="2"/>
  <c r="FT182" i="2"/>
  <c r="FQ183" i="2"/>
  <c r="DI182" i="2"/>
  <c r="DF183" i="2"/>
  <c r="CM183" i="2"/>
  <c r="EB183" i="2"/>
  <c r="HH183" i="2"/>
  <c r="CL183" i="2"/>
  <c r="A185" i="2"/>
  <c r="GQ184" i="2"/>
  <c r="GP184" i="2"/>
  <c r="FU184" i="2"/>
  <c r="FV184" i="2"/>
  <c r="FA184" i="2"/>
  <c r="EZ184" i="2"/>
  <c r="EF184" i="2"/>
  <c r="EE184" i="2"/>
  <c r="DK184" i="2"/>
  <c r="DJ184" i="2"/>
  <c r="CP184" i="2"/>
  <c r="CO184" i="2"/>
  <c r="BU184" i="2"/>
  <c r="BT184" i="2"/>
  <c r="AZ184" i="2"/>
  <c r="AY184" i="2"/>
  <c r="AE184" i="2"/>
  <c r="AD184" i="2"/>
  <c r="J184" i="2"/>
  <c r="K184" i="2"/>
  <c r="I184" i="2"/>
  <c r="HE184" i="2"/>
  <c r="GK184" i="2"/>
  <c r="FB184" i="2"/>
  <c r="EQ184" i="2"/>
  <c r="HF184" i="2"/>
  <c r="FC184" i="2"/>
  <c r="ER184" i="2"/>
  <c r="FW184" i="2"/>
  <c r="FL184" i="2"/>
  <c r="ES184" i="2"/>
  <c r="GR184" i="2"/>
  <c r="GS184" i="2"/>
  <c r="GG184" i="2"/>
  <c r="FN184" i="2"/>
  <c r="EU184" i="2"/>
  <c r="HB184" i="2"/>
  <c r="GH184" i="2"/>
  <c r="GN184" i="2"/>
  <c r="FO184" i="2"/>
  <c r="HC184" i="2"/>
  <c r="HI184" i="2"/>
  <c r="GI184" i="2"/>
  <c r="GL184" i="2"/>
  <c r="FP184" i="2"/>
  <c r="EG184" i="2"/>
  <c r="HD184" i="2"/>
  <c r="GJ184" i="2"/>
  <c r="EH184" i="2"/>
  <c r="DV184" i="2"/>
  <c r="BV184" i="2"/>
  <c r="DW184" i="2"/>
  <c r="CQ184" i="2"/>
  <c r="BW184" i="2"/>
  <c r="AQ184" i="2"/>
  <c r="AG184" i="2"/>
  <c r="W184" i="2"/>
  <c r="L184" i="2"/>
  <c r="DX184" i="2"/>
  <c r="EA184" i="2"/>
  <c r="CR184" i="2"/>
  <c r="CF184" i="2"/>
  <c r="BK184" i="2"/>
  <c r="BA184" i="2"/>
  <c r="AR184" i="2"/>
  <c r="X184" i="2"/>
  <c r="FX184" i="2"/>
  <c r="ET184" i="2"/>
  <c r="DY184" i="2"/>
  <c r="DA184" i="2"/>
  <c r="CG184" i="2"/>
  <c r="CJ184" i="2"/>
  <c r="CM184" i="2"/>
  <c r="BL184" i="2"/>
  <c r="BB184" i="2"/>
  <c r="AS184" i="2"/>
  <c r="Y184" i="2"/>
  <c r="DZ184" i="2"/>
  <c r="EC184" i="2"/>
  <c r="DB184" i="2"/>
  <c r="CH184" i="2"/>
  <c r="BM184" i="2"/>
  <c r="AT184" i="2"/>
  <c r="DC184" i="2"/>
  <c r="DF184" i="2"/>
  <c r="CI184" i="2"/>
  <c r="BN184" i="2"/>
  <c r="FM184" i="2"/>
  <c r="FR184" i="2"/>
  <c r="DE184" i="2"/>
  <c r="DL184" i="2"/>
  <c r="DD184" i="2"/>
  <c r="BO184" i="2"/>
  <c r="DM184" i="2"/>
  <c r="U184" i="2"/>
  <c r="AP184" i="2"/>
  <c r="AF184" i="2"/>
  <c r="V184" i="2"/>
  <c r="FT183" i="2"/>
  <c r="EY183" i="2"/>
  <c r="ED183" i="2"/>
  <c r="CK184" i="2"/>
  <c r="CN183" i="2"/>
  <c r="HJ183" i="2"/>
  <c r="GO183" i="2"/>
  <c r="DI183" i="2"/>
  <c r="HG184" i="2"/>
  <c r="FQ184" i="2"/>
  <c r="DG184" i="2"/>
  <c r="EB184" i="2"/>
  <c r="EW184" i="2"/>
  <c r="EX184" i="2"/>
  <c r="FS184" i="2"/>
  <c r="GM184" i="2"/>
  <c r="CL184" i="2"/>
  <c r="HH184" i="2"/>
  <c r="A186" i="2"/>
  <c r="GQ185" i="2"/>
  <c r="GP185" i="2"/>
  <c r="FU185" i="2"/>
  <c r="FV185" i="2"/>
  <c r="FA185" i="2"/>
  <c r="EZ185" i="2"/>
  <c r="EF185" i="2"/>
  <c r="EE185" i="2"/>
  <c r="DK185" i="2"/>
  <c r="DJ185" i="2"/>
  <c r="CP185" i="2"/>
  <c r="CO185" i="2"/>
  <c r="BU185" i="2"/>
  <c r="BT185" i="2"/>
  <c r="AZ185" i="2"/>
  <c r="AY185" i="2"/>
  <c r="AE185" i="2"/>
  <c r="AD185" i="2"/>
  <c r="K185" i="2"/>
  <c r="J185" i="2"/>
  <c r="I185" i="2"/>
  <c r="HF185" i="2"/>
  <c r="FC185" i="2"/>
  <c r="ER185" i="2"/>
  <c r="FW185" i="2"/>
  <c r="FL185" i="2"/>
  <c r="ES185" i="2"/>
  <c r="GR185" i="2"/>
  <c r="FX185" i="2"/>
  <c r="FM185" i="2"/>
  <c r="ET185" i="2"/>
  <c r="GS185" i="2"/>
  <c r="HB185" i="2"/>
  <c r="GH185" i="2"/>
  <c r="GK185" i="2"/>
  <c r="GN185" i="2"/>
  <c r="FO185" i="2"/>
  <c r="HC185" i="2"/>
  <c r="HI185" i="2"/>
  <c r="GI185" i="2"/>
  <c r="FP185" i="2"/>
  <c r="EG185" i="2"/>
  <c r="HD185" i="2"/>
  <c r="GJ185" i="2"/>
  <c r="EH185" i="2"/>
  <c r="HE185" i="2"/>
  <c r="FB185" i="2"/>
  <c r="EQ185" i="2"/>
  <c r="FN185" i="2"/>
  <c r="DW185" i="2"/>
  <c r="CQ185" i="2"/>
  <c r="BW185" i="2"/>
  <c r="BL185" i="2"/>
  <c r="DX185" i="2"/>
  <c r="EA185" i="2"/>
  <c r="CR185" i="2"/>
  <c r="CF185" i="2"/>
  <c r="BM185" i="2"/>
  <c r="AT185" i="2"/>
  <c r="DY185" i="2"/>
  <c r="DA185" i="2"/>
  <c r="CG185" i="2"/>
  <c r="CJ185" i="2"/>
  <c r="CM185" i="2"/>
  <c r="BN185" i="2"/>
  <c r="AF185" i="2"/>
  <c r="L185" i="2"/>
  <c r="DZ185" i="2"/>
  <c r="DB185" i="2"/>
  <c r="CH185" i="2"/>
  <c r="BO185" i="2"/>
  <c r="AG185" i="2"/>
  <c r="GG185" i="2"/>
  <c r="EU185" i="2"/>
  <c r="DC185" i="2"/>
  <c r="CI185" i="2"/>
  <c r="BA185" i="2"/>
  <c r="U185" i="2"/>
  <c r="DL185" i="2"/>
  <c r="DD185" i="2"/>
  <c r="BB185" i="2"/>
  <c r="AP185" i="2"/>
  <c r="V185" i="2"/>
  <c r="DV185" i="2"/>
  <c r="BV185" i="2"/>
  <c r="DM185" i="2"/>
  <c r="DE185" i="2"/>
  <c r="AQ185" i="2"/>
  <c r="W185" i="2"/>
  <c r="BK185" i="2"/>
  <c r="AR185" i="2"/>
  <c r="X185" i="2"/>
  <c r="Y185" i="2"/>
  <c r="AS185" i="2"/>
  <c r="EV184" i="2"/>
  <c r="EV185" i="2"/>
  <c r="DH184" i="2"/>
  <c r="DH185" i="2"/>
  <c r="GO184" i="2"/>
  <c r="HJ184" i="2"/>
  <c r="HG185" i="2"/>
  <c r="FT184" i="2"/>
  <c r="FQ185" i="2"/>
  <c r="CN184" i="2"/>
  <c r="ED184" i="2"/>
  <c r="DF185" i="2"/>
  <c r="DI184" i="2"/>
  <c r="GL185" i="2"/>
  <c r="FR185" i="2"/>
  <c r="CK185" i="2"/>
  <c r="EY184" i="2"/>
  <c r="DG185" i="2"/>
  <c r="EB185" i="2"/>
  <c r="EW185" i="2"/>
  <c r="FS185" i="2"/>
  <c r="EX185" i="2"/>
  <c r="A187" i="2"/>
  <c r="GQ186" i="2"/>
  <c r="GP186" i="2"/>
  <c r="FU186" i="2"/>
  <c r="FV186" i="2"/>
  <c r="FA186" i="2"/>
  <c r="EZ186" i="2"/>
  <c r="EF186" i="2"/>
  <c r="EE186" i="2"/>
  <c r="DK186" i="2"/>
  <c r="DJ186" i="2"/>
  <c r="CP186" i="2"/>
  <c r="CO186" i="2"/>
  <c r="BU186" i="2"/>
  <c r="BT186" i="2"/>
  <c r="AZ186" i="2"/>
  <c r="AY186" i="2"/>
  <c r="AE186" i="2"/>
  <c r="AD186" i="2"/>
  <c r="K186" i="2"/>
  <c r="J186" i="2"/>
  <c r="I186" i="2"/>
  <c r="FW186" i="2"/>
  <c r="FL186" i="2"/>
  <c r="ES186" i="2"/>
  <c r="GR186" i="2"/>
  <c r="FX186" i="2"/>
  <c r="FM186" i="2"/>
  <c r="ET186" i="2"/>
  <c r="GS186" i="2"/>
  <c r="GG186" i="2"/>
  <c r="FN186" i="2"/>
  <c r="EU186" i="2"/>
  <c r="HB186" i="2"/>
  <c r="HC186" i="2"/>
  <c r="HF186" i="2"/>
  <c r="HI186" i="2"/>
  <c r="GI186" i="2"/>
  <c r="FP186" i="2"/>
  <c r="EG186" i="2"/>
  <c r="HD186" i="2"/>
  <c r="GJ186" i="2"/>
  <c r="EH186" i="2"/>
  <c r="HE186" i="2"/>
  <c r="GK186" i="2"/>
  <c r="FB186" i="2"/>
  <c r="EQ186" i="2"/>
  <c r="FC186" i="2"/>
  <c r="ER186" i="2"/>
  <c r="DX186" i="2"/>
  <c r="CR186" i="2"/>
  <c r="CF186" i="2"/>
  <c r="BO186" i="2"/>
  <c r="FO186" i="2"/>
  <c r="DY186" i="2"/>
  <c r="DA186" i="2"/>
  <c r="CG186" i="2"/>
  <c r="CH186" i="2"/>
  <c r="CK186" i="2"/>
  <c r="U186" i="2"/>
  <c r="DZ186" i="2"/>
  <c r="DB186" i="2"/>
  <c r="DC186" i="2"/>
  <c r="DF186" i="2"/>
  <c r="AP186" i="2"/>
  <c r="V186" i="2"/>
  <c r="CI186" i="2"/>
  <c r="AQ186" i="2"/>
  <c r="W186" i="2"/>
  <c r="L186" i="2"/>
  <c r="DL186" i="2"/>
  <c r="DD186" i="2"/>
  <c r="CJ186" i="2"/>
  <c r="BK186" i="2"/>
  <c r="AR186" i="2"/>
  <c r="AF186" i="2"/>
  <c r="X186" i="2"/>
  <c r="BW186" i="2"/>
  <c r="GH186" i="2"/>
  <c r="GN186" i="2"/>
  <c r="DM186" i="2"/>
  <c r="DE186" i="2"/>
  <c r="DH186" i="2"/>
  <c r="BL186" i="2"/>
  <c r="AS186" i="2"/>
  <c r="AG186" i="2"/>
  <c r="Y186" i="2"/>
  <c r="DV186" i="2"/>
  <c r="BV186" i="2"/>
  <c r="BM186" i="2"/>
  <c r="BA186" i="2"/>
  <c r="AT186" i="2"/>
  <c r="DW186" i="2"/>
  <c r="CQ186" i="2"/>
  <c r="BN186" i="2"/>
  <c r="BB186" i="2"/>
  <c r="HH185" i="2"/>
  <c r="HH186" i="2"/>
  <c r="EC185" i="2"/>
  <c r="EC186" i="2"/>
  <c r="CL185" i="2"/>
  <c r="CL186" i="2"/>
  <c r="GM185" i="2"/>
  <c r="GM186" i="2"/>
  <c r="HJ185" i="2"/>
  <c r="EA186" i="2"/>
  <c r="ED185" i="2"/>
  <c r="CN185" i="2"/>
  <c r="GO185" i="2"/>
  <c r="FQ186" i="2"/>
  <c r="FT185" i="2"/>
  <c r="EV186" i="2"/>
  <c r="EY185" i="2"/>
  <c r="DI185" i="2"/>
  <c r="HG186" i="2"/>
  <c r="GL186" i="2"/>
  <c r="EW186" i="2"/>
  <c r="EB186" i="2"/>
  <c r="CM186" i="2"/>
  <c r="FR186" i="2"/>
  <c r="DG186" i="2"/>
  <c r="EX186" i="2"/>
  <c r="A188" i="2"/>
  <c r="FU187" i="2"/>
  <c r="GQ187" i="2"/>
  <c r="GP187" i="2"/>
  <c r="FV187" i="2"/>
  <c r="FA187" i="2"/>
  <c r="EZ187" i="2"/>
  <c r="EF187" i="2"/>
  <c r="EE187" i="2"/>
  <c r="CP187" i="2"/>
  <c r="CO187" i="2"/>
  <c r="BU187" i="2"/>
  <c r="DK187" i="2"/>
  <c r="DJ187" i="2"/>
  <c r="BT187" i="2"/>
  <c r="AZ187" i="2"/>
  <c r="AY187" i="2"/>
  <c r="AE187" i="2"/>
  <c r="AD187" i="2"/>
  <c r="K187" i="2"/>
  <c r="J187" i="2"/>
  <c r="I187" i="2"/>
  <c r="GR187" i="2"/>
  <c r="FX187" i="2"/>
  <c r="FM187" i="2"/>
  <c r="ET187" i="2"/>
  <c r="GS187" i="2"/>
  <c r="GG187" i="2"/>
  <c r="FN187" i="2"/>
  <c r="FQ187" i="2"/>
  <c r="EU187" i="2"/>
  <c r="HB187" i="2"/>
  <c r="GH187" i="2"/>
  <c r="FO187" i="2"/>
  <c r="HC187" i="2"/>
  <c r="HE187" i="2"/>
  <c r="HH187" i="2"/>
  <c r="HD187" i="2"/>
  <c r="GJ187" i="2"/>
  <c r="EH187" i="2"/>
  <c r="GK187" i="2"/>
  <c r="FB187" i="2"/>
  <c r="EQ187" i="2"/>
  <c r="HF187" i="2"/>
  <c r="FC187" i="2"/>
  <c r="ER187" i="2"/>
  <c r="FW187" i="2"/>
  <c r="FL187" i="2"/>
  <c r="ES187" i="2"/>
  <c r="EV187" i="2"/>
  <c r="DY187" i="2"/>
  <c r="DA187" i="2"/>
  <c r="CG187" i="2"/>
  <c r="CI187" i="2"/>
  <c r="CL187" i="2"/>
  <c r="BA187" i="2"/>
  <c r="DZ187" i="2"/>
  <c r="DB187" i="2"/>
  <c r="CH187" i="2"/>
  <c r="BK187" i="2"/>
  <c r="BB187" i="2"/>
  <c r="AR187" i="2"/>
  <c r="X187" i="2"/>
  <c r="FP187" i="2"/>
  <c r="DC187" i="2"/>
  <c r="BL187" i="2"/>
  <c r="AS187" i="2"/>
  <c r="Y187" i="2"/>
  <c r="DL187" i="2"/>
  <c r="DD187" i="2"/>
  <c r="CJ187" i="2"/>
  <c r="BM187" i="2"/>
  <c r="AT187" i="2"/>
  <c r="CF187" i="2"/>
  <c r="DM187" i="2"/>
  <c r="DE187" i="2"/>
  <c r="BN187" i="2"/>
  <c r="L187" i="2"/>
  <c r="EG187" i="2"/>
  <c r="DV187" i="2"/>
  <c r="BV187" i="2"/>
  <c r="BO187" i="2"/>
  <c r="DX187" i="2"/>
  <c r="CR187" i="2"/>
  <c r="GI187" i="2"/>
  <c r="GL187" i="2"/>
  <c r="DW187" i="2"/>
  <c r="EC187" i="2"/>
  <c r="CQ187" i="2"/>
  <c r="BW187" i="2"/>
  <c r="AF187" i="2"/>
  <c r="U187" i="2"/>
  <c r="AG187" i="2"/>
  <c r="W187" i="2"/>
  <c r="AP187" i="2"/>
  <c r="V187" i="2"/>
  <c r="AQ187" i="2"/>
  <c r="FS186" i="2"/>
  <c r="FS187" i="2"/>
  <c r="EY186" i="2"/>
  <c r="FT186" i="2"/>
  <c r="GO186" i="2"/>
  <c r="ED186" i="2"/>
  <c r="CN186" i="2"/>
  <c r="CK187" i="2"/>
  <c r="HJ186" i="2"/>
  <c r="HG187" i="2"/>
  <c r="DF187" i="2"/>
  <c r="DI186" i="2"/>
  <c r="GM187" i="2"/>
  <c r="EA187" i="2"/>
  <c r="FR187" i="2"/>
  <c r="DG187" i="2"/>
  <c r="EW187" i="2"/>
  <c r="GN187" i="2"/>
  <c r="DH187" i="2"/>
  <c r="EB187" i="2"/>
  <c r="EX187" i="2"/>
  <c r="HI187" i="2"/>
  <c r="CM187" i="2"/>
  <c r="A189" i="2"/>
  <c r="GQ188" i="2"/>
  <c r="GP188" i="2"/>
  <c r="FU188" i="2"/>
  <c r="FV188" i="2"/>
  <c r="FA188" i="2"/>
  <c r="EZ188" i="2"/>
  <c r="EF188" i="2"/>
  <c r="EE188" i="2"/>
  <c r="DK188" i="2"/>
  <c r="DJ188" i="2"/>
  <c r="CP188" i="2"/>
  <c r="CO188" i="2"/>
  <c r="BU188" i="2"/>
  <c r="BT188" i="2"/>
  <c r="AZ188" i="2"/>
  <c r="AY188" i="2"/>
  <c r="AE188" i="2"/>
  <c r="AD188" i="2"/>
  <c r="K188" i="2"/>
  <c r="J188" i="2"/>
  <c r="I188" i="2"/>
  <c r="GS188" i="2"/>
  <c r="GG188" i="2"/>
  <c r="FN188" i="2"/>
  <c r="EU188" i="2"/>
  <c r="HB188" i="2"/>
  <c r="GH188" i="2"/>
  <c r="FO188" i="2"/>
  <c r="HC188" i="2"/>
  <c r="HE188" i="2"/>
  <c r="HH188" i="2"/>
  <c r="GI188" i="2"/>
  <c r="FP188" i="2"/>
  <c r="EG188" i="2"/>
  <c r="HD188" i="2"/>
  <c r="GK188" i="2"/>
  <c r="FB188" i="2"/>
  <c r="EQ188" i="2"/>
  <c r="HF188" i="2"/>
  <c r="FC188" i="2"/>
  <c r="ER188" i="2"/>
  <c r="ES188" i="2"/>
  <c r="EV188" i="2"/>
  <c r="FW188" i="2"/>
  <c r="FL188" i="2"/>
  <c r="GR188" i="2"/>
  <c r="FX188" i="2"/>
  <c r="FM188" i="2"/>
  <c r="FS188" i="2"/>
  <c r="ET188" i="2"/>
  <c r="DZ188" i="2"/>
  <c r="DB188" i="2"/>
  <c r="CH188" i="2"/>
  <c r="CG188" i="2"/>
  <c r="CK188" i="2"/>
  <c r="BM188" i="2"/>
  <c r="DC188" i="2"/>
  <c r="CI188" i="2"/>
  <c r="BN188" i="2"/>
  <c r="AG188" i="2"/>
  <c r="DL188" i="2"/>
  <c r="DD188" i="2"/>
  <c r="CJ188" i="2"/>
  <c r="BO188" i="2"/>
  <c r="BA188" i="2"/>
  <c r="DM188" i="2"/>
  <c r="DE188" i="2"/>
  <c r="BB188" i="2"/>
  <c r="U188" i="2"/>
  <c r="DV188" i="2"/>
  <c r="BV188" i="2"/>
  <c r="AP188" i="2"/>
  <c r="V188" i="2"/>
  <c r="GJ188" i="2"/>
  <c r="DW188" i="2"/>
  <c r="EC188" i="2"/>
  <c r="CQ188" i="2"/>
  <c r="BW188" i="2"/>
  <c r="AQ188" i="2"/>
  <c r="W188" i="2"/>
  <c r="L188" i="2"/>
  <c r="EH188" i="2"/>
  <c r="DX188" i="2"/>
  <c r="CR188" i="2"/>
  <c r="CF188" i="2"/>
  <c r="BK188" i="2"/>
  <c r="AR188" i="2"/>
  <c r="X188" i="2"/>
  <c r="DY188" i="2"/>
  <c r="DA188" i="2"/>
  <c r="CL188" i="2"/>
  <c r="AT188" i="2"/>
  <c r="BL188" i="2"/>
  <c r="AF188" i="2"/>
  <c r="AS188" i="2"/>
  <c r="Y188" i="2"/>
  <c r="HJ187" i="2"/>
  <c r="CN187" i="2"/>
  <c r="FQ188" i="2"/>
  <c r="FT187" i="2"/>
  <c r="EA188" i="2"/>
  <c r="ED187" i="2"/>
  <c r="EY187" i="2"/>
  <c r="GO187" i="2"/>
  <c r="GL188" i="2"/>
  <c r="DI187" i="2"/>
  <c r="DF188" i="2"/>
  <c r="HG188" i="2"/>
  <c r="GM188" i="2"/>
  <c r="DG188" i="2"/>
  <c r="EW188" i="2"/>
  <c r="CM188" i="2"/>
  <c r="DH188" i="2"/>
  <c r="GN188" i="2"/>
  <c r="HI188" i="2"/>
  <c r="FR188" i="2"/>
  <c r="A190" i="2"/>
  <c r="GQ189" i="2"/>
  <c r="GP189" i="2"/>
  <c r="FV189" i="2"/>
  <c r="FU189" i="2"/>
  <c r="FA189" i="2"/>
  <c r="EZ189" i="2"/>
  <c r="EF189" i="2"/>
  <c r="EE189" i="2"/>
  <c r="DK189" i="2"/>
  <c r="DJ189" i="2"/>
  <c r="CP189" i="2"/>
  <c r="CO189" i="2"/>
  <c r="BU189" i="2"/>
  <c r="BT189" i="2"/>
  <c r="AZ189" i="2"/>
  <c r="AY189" i="2"/>
  <c r="AE189" i="2"/>
  <c r="AD189" i="2"/>
  <c r="K189" i="2"/>
  <c r="J189" i="2"/>
  <c r="I189" i="2"/>
  <c r="HB189" i="2"/>
  <c r="GH189" i="2"/>
  <c r="GJ189" i="2"/>
  <c r="GM189" i="2"/>
  <c r="FO189" i="2"/>
  <c r="HC189" i="2"/>
  <c r="HE189" i="2"/>
  <c r="HH189" i="2"/>
  <c r="GI189" i="2"/>
  <c r="GL189" i="2"/>
  <c r="FP189" i="2"/>
  <c r="EG189" i="2"/>
  <c r="HD189" i="2"/>
  <c r="EH189" i="2"/>
  <c r="HF189" i="2"/>
  <c r="FC189" i="2"/>
  <c r="ER189" i="2"/>
  <c r="FW189" i="2"/>
  <c r="FL189" i="2"/>
  <c r="ES189" i="2"/>
  <c r="GR189" i="2"/>
  <c r="FX189" i="2"/>
  <c r="FM189" i="2"/>
  <c r="ET189" i="2"/>
  <c r="GS189" i="2"/>
  <c r="GG189" i="2"/>
  <c r="FN189" i="2"/>
  <c r="FQ189" i="2"/>
  <c r="EU189" i="2"/>
  <c r="GK189" i="2"/>
  <c r="DC189" i="2"/>
  <c r="CI189" i="2"/>
  <c r="DL189" i="2"/>
  <c r="DD189" i="2"/>
  <c r="CJ189" i="2"/>
  <c r="AP189" i="2"/>
  <c r="V189" i="2"/>
  <c r="Y189" i="2"/>
  <c r="DM189" i="2"/>
  <c r="DE189" i="2"/>
  <c r="AQ189" i="2"/>
  <c r="AS189" i="2"/>
  <c r="AF189" i="2"/>
  <c r="W189" i="2"/>
  <c r="FB189" i="2"/>
  <c r="DV189" i="2"/>
  <c r="BV189" i="2"/>
  <c r="BK189" i="2"/>
  <c r="AR189" i="2"/>
  <c r="AG189" i="2"/>
  <c r="X189" i="2"/>
  <c r="DW189" i="2"/>
  <c r="DZ189" i="2"/>
  <c r="EC189" i="2"/>
  <c r="CQ189" i="2"/>
  <c r="BW189" i="2"/>
  <c r="BL189" i="2"/>
  <c r="BA189" i="2"/>
  <c r="DB189" i="2"/>
  <c r="DF189" i="2"/>
  <c r="CH189" i="2"/>
  <c r="DX189" i="2"/>
  <c r="EA189" i="2"/>
  <c r="CR189" i="2"/>
  <c r="CF189" i="2"/>
  <c r="BM189" i="2"/>
  <c r="BB189" i="2"/>
  <c r="AT189" i="2"/>
  <c r="EQ189" i="2"/>
  <c r="DY189" i="2"/>
  <c r="DA189" i="2"/>
  <c r="CG189" i="2"/>
  <c r="BN189" i="2"/>
  <c r="L189" i="2"/>
  <c r="U189" i="2"/>
  <c r="BO189" i="2"/>
  <c r="EX188" i="2"/>
  <c r="EX189" i="2"/>
  <c r="EB188" i="2"/>
  <c r="EB189" i="2"/>
  <c r="GO188" i="2"/>
  <c r="FT188" i="2"/>
  <c r="EY188" i="2"/>
  <c r="EV189" i="2"/>
  <c r="CK189" i="2"/>
  <c r="CN188" i="2"/>
  <c r="ED188" i="2"/>
  <c r="HJ188" i="2"/>
  <c r="HG189" i="2"/>
  <c r="DI188" i="2"/>
  <c r="FS189" i="2"/>
  <c r="EW189" i="2"/>
  <c r="CL189" i="2"/>
  <c r="DG189" i="2"/>
  <c r="GN189" i="2"/>
  <c r="DH189" i="2"/>
  <c r="FR189" i="2"/>
  <c r="HI189" i="2"/>
  <c r="CM189" i="2"/>
  <c r="A191" i="2"/>
  <c r="GQ190" i="2"/>
  <c r="GP190" i="2"/>
  <c r="FV190" i="2"/>
  <c r="FU190" i="2"/>
  <c r="FA190" i="2"/>
  <c r="EF190" i="2"/>
  <c r="EZ190" i="2"/>
  <c r="EE190" i="2"/>
  <c r="DK190" i="2"/>
  <c r="DJ190" i="2"/>
  <c r="CP190" i="2"/>
  <c r="CO190" i="2"/>
  <c r="BU190" i="2"/>
  <c r="BT190" i="2"/>
  <c r="AZ190" i="2"/>
  <c r="AY190" i="2"/>
  <c r="AE190" i="2"/>
  <c r="AD190" i="2"/>
  <c r="K190" i="2"/>
  <c r="J190" i="2"/>
  <c r="I190" i="2"/>
  <c r="HC190" i="2"/>
  <c r="HE190" i="2"/>
  <c r="HH190" i="2"/>
  <c r="GI190" i="2"/>
  <c r="FP190" i="2"/>
  <c r="EG190" i="2"/>
  <c r="HD190" i="2"/>
  <c r="HG190" i="2"/>
  <c r="GJ190" i="2"/>
  <c r="EH190" i="2"/>
  <c r="GK190" i="2"/>
  <c r="FB190" i="2"/>
  <c r="EQ190" i="2"/>
  <c r="HF190" i="2"/>
  <c r="FW190" i="2"/>
  <c r="FL190" i="2"/>
  <c r="ES190" i="2"/>
  <c r="GR190" i="2"/>
  <c r="FX190" i="2"/>
  <c r="FM190" i="2"/>
  <c r="FS190" i="2"/>
  <c r="ET190" i="2"/>
  <c r="GS190" i="2"/>
  <c r="GG190" i="2"/>
  <c r="FN190" i="2"/>
  <c r="EU190" i="2"/>
  <c r="HB190" i="2"/>
  <c r="GH190" i="2"/>
  <c r="FO190" i="2"/>
  <c r="ER190" i="2"/>
  <c r="EV190" i="2"/>
  <c r="DL190" i="2"/>
  <c r="DD190" i="2"/>
  <c r="CJ190" i="2"/>
  <c r="BK190" i="2"/>
  <c r="DM190" i="2"/>
  <c r="DE190" i="2"/>
  <c r="BL190" i="2"/>
  <c r="AS190" i="2"/>
  <c r="Y190" i="2"/>
  <c r="DV190" i="2"/>
  <c r="BV190" i="2"/>
  <c r="BM190" i="2"/>
  <c r="AT190" i="2"/>
  <c r="DW190" i="2"/>
  <c r="DY190" i="2"/>
  <c r="EB190" i="2"/>
  <c r="CQ190" i="2"/>
  <c r="BW190" i="2"/>
  <c r="BN190" i="2"/>
  <c r="DC190" i="2"/>
  <c r="DB190" i="2"/>
  <c r="DF190" i="2"/>
  <c r="FC190" i="2"/>
  <c r="DX190" i="2"/>
  <c r="CR190" i="2"/>
  <c r="CF190" i="2"/>
  <c r="BO190" i="2"/>
  <c r="AF190" i="2"/>
  <c r="DA190" i="2"/>
  <c r="CG190" i="2"/>
  <c r="AG190" i="2"/>
  <c r="U190" i="2"/>
  <c r="CI190" i="2"/>
  <c r="DZ190" i="2"/>
  <c r="CH190" i="2"/>
  <c r="BA190" i="2"/>
  <c r="AP190" i="2"/>
  <c r="V190" i="2"/>
  <c r="AQ190" i="2"/>
  <c r="W190" i="2"/>
  <c r="AR190" i="2"/>
  <c r="X190" i="2"/>
  <c r="L190" i="2"/>
  <c r="BB190" i="2"/>
  <c r="HJ189" i="2"/>
  <c r="CK190" i="2"/>
  <c r="CN189" i="2"/>
  <c r="ED189" i="2"/>
  <c r="EY189" i="2"/>
  <c r="FT189" i="2"/>
  <c r="GO189" i="2"/>
  <c r="DI189" i="2"/>
  <c r="GM190" i="2"/>
  <c r="GL190" i="2"/>
  <c r="FQ190" i="2"/>
  <c r="EX190" i="2"/>
  <c r="EA190" i="2"/>
  <c r="DG190" i="2"/>
  <c r="CL190" i="2"/>
  <c r="EW190" i="2"/>
  <c r="A192" i="2"/>
  <c r="GQ191" i="2"/>
  <c r="GP191" i="2"/>
  <c r="FU191" i="2"/>
  <c r="FV191" i="2"/>
  <c r="FA191" i="2"/>
  <c r="EZ191" i="2"/>
  <c r="EF191" i="2"/>
  <c r="EE191" i="2"/>
  <c r="DK191" i="2"/>
  <c r="DJ191" i="2"/>
  <c r="CP191" i="2"/>
  <c r="BT191" i="2"/>
  <c r="AZ191" i="2"/>
  <c r="AY191" i="2"/>
  <c r="CO191" i="2"/>
  <c r="BU191" i="2"/>
  <c r="AE191" i="2"/>
  <c r="AD191" i="2"/>
  <c r="J191" i="2"/>
  <c r="K191" i="2"/>
  <c r="I191" i="2"/>
  <c r="HD191" i="2"/>
  <c r="GJ191" i="2"/>
  <c r="EH191" i="2"/>
  <c r="HE191" i="2"/>
  <c r="GK191" i="2"/>
  <c r="FB191" i="2"/>
  <c r="EQ191" i="2"/>
  <c r="HF191" i="2"/>
  <c r="FC191" i="2"/>
  <c r="GR191" i="2"/>
  <c r="FX191" i="2"/>
  <c r="FM191" i="2"/>
  <c r="GS191" i="2"/>
  <c r="GG191" i="2"/>
  <c r="FN191" i="2"/>
  <c r="EU191" i="2"/>
  <c r="HB191" i="2"/>
  <c r="GH191" i="2"/>
  <c r="GM191" i="2"/>
  <c r="FO191" i="2"/>
  <c r="HC191" i="2"/>
  <c r="HH191" i="2"/>
  <c r="GI191" i="2"/>
  <c r="FP191" i="2"/>
  <c r="EG191" i="2"/>
  <c r="DM191" i="2"/>
  <c r="DE191" i="2"/>
  <c r="BN191" i="2"/>
  <c r="BA191" i="2"/>
  <c r="FW191" i="2"/>
  <c r="ER191" i="2"/>
  <c r="DV191" i="2"/>
  <c r="BV191" i="2"/>
  <c r="BO191" i="2"/>
  <c r="BB191" i="2"/>
  <c r="ES191" i="2"/>
  <c r="EV191" i="2"/>
  <c r="DW191" i="2"/>
  <c r="DX191" i="2"/>
  <c r="EA191" i="2"/>
  <c r="CQ191" i="2"/>
  <c r="BW191" i="2"/>
  <c r="U191" i="2"/>
  <c r="ET191" i="2"/>
  <c r="CR191" i="2"/>
  <c r="CF191" i="2"/>
  <c r="AP191" i="2"/>
  <c r="V191" i="2"/>
  <c r="Y191" i="2"/>
  <c r="CJ191" i="2"/>
  <c r="DY191" i="2"/>
  <c r="DA191" i="2"/>
  <c r="CG191" i="2"/>
  <c r="AQ191" i="2"/>
  <c r="AT191" i="2"/>
  <c r="W191" i="2"/>
  <c r="FL191" i="2"/>
  <c r="DZ191" i="2"/>
  <c r="DB191" i="2"/>
  <c r="DC191" i="2"/>
  <c r="DF191" i="2"/>
  <c r="CH191" i="2"/>
  <c r="BK191" i="2"/>
  <c r="AR191" i="2"/>
  <c r="X191" i="2"/>
  <c r="DD191" i="2"/>
  <c r="CI191" i="2"/>
  <c r="BL191" i="2"/>
  <c r="AS191" i="2"/>
  <c r="AF191" i="2"/>
  <c r="DL191" i="2"/>
  <c r="L191" i="2"/>
  <c r="BM191" i="2"/>
  <c r="AG191" i="2"/>
  <c r="CM190" i="2"/>
  <c r="CM191" i="2"/>
  <c r="FR190" i="2"/>
  <c r="FR191" i="2"/>
  <c r="DH190" i="2"/>
  <c r="DH191" i="2"/>
  <c r="EC190" i="2"/>
  <c r="EC191" i="2"/>
  <c r="GN190" i="2"/>
  <c r="GN191" i="2"/>
  <c r="HI190" i="2"/>
  <c r="HI191" i="2"/>
  <c r="GO190" i="2"/>
  <c r="GL191" i="2"/>
  <c r="EY190" i="2"/>
  <c r="ED190" i="2"/>
  <c r="FT190" i="2"/>
  <c r="FQ191" i="2"/>
  <c r="CN190" i="2"/>
  <c r="CK191" i="2"/>
  <c r="HJ190" i="2"/>
  <c r="DI190" i="2"/>
  <c r="HG191" i="2"/>
  <c r="FS191" i="2"/>
  <c r="EX191" i="2"/>
  <c r="DG191" i="2"/>
  <c r="EB191" i="2"/>
  <c r="EW191" i="2"/>
  <c r="CL191" i="2"/>
  <c r="A193" i="2"/>
  <c r="GQ192" i="2"/>
  <c r="GP192" i="2"/>
  <c r="FU192" i="2"/>
  <c r="FV192" i="2"/>
  <c r="FA192" i="2"/>
  <c r="EZ192" i="2"/>
  <c r="EF192" i="2"/>
  <c r="EE192" i="2"/>
  <c r="DK192" i="2"/>
  <c r="DJ192" i="2"/>
  <c r="CP192" i="2"/>
  <c r="CO192" i="2"/>
  <c r="BU192" i="2"/>
  <c r="BT192" i="2"/>
  <c r="AZ192" i="2"/>
  <c r="AY192" i="2"/>
  <c r="AE192" i="2"/>
  <c r="AD192" i="2"/>
  <c r="J192" i="2"/>
  <c r="I192" i="2"/>
  <c r="K192" i="2"/>
  <c r="HE192" i="2"/>
  <c r="GK192" i="2"/>
  <c r="FB192" i="2"/>
  <c r="EQ192" i="2"/>
  <c r="HF192" i="2"/>
  <c r="FC192" i="2"/>
  <c r="ER192" i="2"/>
  <c r="FW192" i="2"/>
  <c r="FL192" i="2"/>
  <c r="GR192" i="2"/>
  <c r="GS192" i="2"/>
  <c r="GG192" i="2"/>
  <c r="FN192" i="2"/>
  <c r="HB192" i="2"/>
  <c r="GH192" i="2"/>
  <c r="FO192" i="2"/>
  <c r="HC192" i="2"/>
  <c r="HH192" i="2"/>
  <c r="GI192" i="2"/>
  <c r="GL192" i="2"/>
  <c r="FP192" i="2"/>
  <c r="EG192" i="2"/>
  <c r="HD192" i="2"/>
  <c r="GJ192" i="2"/>
  <c r="EH192" i="2"/>
  <c r="DV192" i="2"/>
  <c r="BV192" i="2"/>
  <c r="DW192" i="2"/>
  <c r="DZ192" i="2"/>
  <c r="EC192" i="2"/>
  <c r="CQ192" i="2"/>
  <c r="BW192" i="2"/>
  <c r="AQ192" i="2"/>
  <c r="AG192" i="2"/>
  <c r="W192" i="2"/>
  <c r="L192" i="2"/>
  <c r="FX192" i="2"/>
  <c r="DX192" i="2"/>
  <c r="CR192" i="2"/>
  <c r="CF192" i="2"/>
  <c r="BK192" i="2"/>
  <c r="BA192" i="2"/>
  <c r="AR192" i="2"/>
  <c r="X192" i="2"/>
  <c r="DY192" i="2"/>
  <c r="DA192" i="2"/>
  <c r="CG192" i="2"/>
  <c r="CH192" i="2"/>
  <c r="CK192" i="2"/>
  <c r="BL192" i="2"/>
  <c r="BB192" i="2"/>
  <c r="AS192" i="2"/>
  <c r="Y192" i="2"/>
  <c r="ES192" i="2"/>
  <c r="EV192" i="2"/>
  <c r="DB192" i="2"/>
  <c r="DD192" i="2"/>
  <c r="DG192" i="2"/>
  <c r="BM192" i="2"/>
  <c r="AT192" i="2"/>
  <c r="ET192" i="2"/>
  <c r="DC192" i="2"/>
  <c r="CI192" i="2"/>
  <c r="BN192" i="2"/>
  <c r="DM192" i="2"/>
  <c r="FM192" i="2"/>
  <c r="FS192" i="2"/>
  <c r="EU192" i="2"/>
  <c r="DL192" i="2"/>
  <c r="CJ192" i="2"/>
  <c r="BO192" i="2"/>
  <c r="DE192" i="2"/>
  <c r="U192" i="2"/>
  <c r="V192" i="2"/>
  <c r="AP192" i="2"/>
  <c r="AF192" i="2"/>
  <c r="EW192" i="2"/>
  <c r="HG192" i="2"/>
  <c r="HJ191" i="2"/>
  <c r="ED191" i="2"/>
  <c r="CN191" i="2"/>
  <c r="EY191" i="2"/>
  <c r="FT191" i="2"/>
  <c r="GO191" i="2"/>
  <c r="DF192" i="2"/>
  <c r="DI191" i="2"/>
  <c r="HI192" i="2"/>
  <c r="GM192" i="2"/>
  <c r="FQ192" i="2"/>
  <c r="FR192" i="2"/>
  <c r="EX192" i="2"/>
  <c r="EA192" i="2"/>
  <c r="CL192" i="2"/>
  <c r="DH192" i="2"/>
  <c r="GN192" i="2"/>
  <c r="EB192" i="2"/>
  <c r="CM192" i="2"/>
  <c r="A194" i="2"/>
  <c r="GQ193" i="2"/>
  <c r="GP193" i="2"/>
  <c r="FV193" i="2"/>
  <c r="FU193" i="2"/>
  <c r="FA193" i="2"/>
  <c r="EZ193" i="2"/>
  <c r="EF193" i="2"/>
  <c r="EE193" i="2"/>
  <c r="DK193" i="2"/>
  <c r="DJ193" i="2"/>
  <c r="CP193" i="2"/>
  <c r="CO193" i="2"/>
  <c r="BU193" i="2"/>
  <c r="BT193" i="2"/>
  <c r="AZ193" i="2"/>
  <c r="AY193" i="2"/>
  <c r="AE193" i="2"/>
  <c r="AD193" i="2"/>
  <c r="K193" i="2"/>
  <c r="J193" i="2"/>
  <c r="I193" i="2"/>
  <c r="HF193" i="2"/>
  <c r="FC193" i="2"/>
  <c r="FW193" i="2"/>
  <c r="FL193" i="2"/>
  <c r="ES193" i="2"/>
  <c r="GR193" i="2"/>
  <c r="FX193" i="2"/>
  <c r="FM193" i="2"/>
  <c r="FP193" i="2"/>
  <c r="FS193" i="2"/>
  <c r="GS193" i="2"/>
  <c r="HB193" i="2"/>
  <c r="GH193" i="2"/>
  <c r="FO193" i="2"/>
  <c r="HC193" i="2"/>
  <c r="HI193" i="2"/>
  <c r="GI193" i="2"/>
  <c r="GL193" i="2"/>
  <c r="EG193" i="2"/>
  <c r="HD193" i="2"/>
  <c r="HG193" i="2"/>
  <c r="GJ193" i="2"/>
  <c r="EH193" i="2"/>
  <c r="HE193" i="2"/>
  <c r="GK193" i="2"/>
  <c r="FB193" i="2"/>
  <c r="EQ193" i="2"/>
  <c r="ET193" i="2"/>
  <c r="ER193" i="2"/>
  <c r="EW193" i="2"/>
  <c r="DW193" i="2"/>
  <c r="DZ193" i="2"/>
  <c r="EC193" i="2"/>
  <c r="CQ193" i="2"/>
  <c r="BW193" i="2"/>
  <c r="BL193" i="2"/>
  <c r="EU193" i="2"/>
  <c r="DX193" i="2"/>
  <c r="CR193" i="2"/>
  <c r="CF193" i="2"/>
  <c r="BM193" i="2"/>
  <c r="AT193" i="2"/>
  <c r="DY193" i="2"/>
  <c r="DA193" i="2"/>
  <c r="CG193" i="2"/>
  <c r="CH193" i="2"/>
  <c r="CK193" i="2"/>
  <c r="BN193" i="2"/>
  <c r="AF193" i="2"/>
  <c r="L193" i="2"/>
  <c r="GG193" i="2"/>
  <c r="DB193" i="2"/>
  <c r="BO193" i="2"/>
  <c r="AG193" i="2"/>
  <c r="DC193" i="2"/>
  <c r="CI193" i="2"/>
  <c r="BA193" i="2"/>
  <c r="U193" i="2"/>
  <c r="DL193" i="2"/>
  <c r="DD193" i="2"/>
  <c r="CJ193" i="2"/>
  <c r="BB193" i="2"/>
  <c r="AP193" i="2"/>
  <c r="V193" i="2"/>
  <c r="Y193" i="2"/>
  <c r="DM193" i="2"/>
  <c r="DE193" i="2"/>
  <c r="AQ193" i="2"/>
  <c r="W193" i="2"/>
  <c r="FN193" i="2"/>
  <c r="FQ193" i="2"/>
  <c r="EX193" i="2"/>
  <c r="DV193" i="2"/>
  <c r="BV193" i="2"/>
  <c r="AR193" i="2"/>
  <c r="X193" i="2"/>
  <c r="BK193" i="2"/>
  <c r="AS193" i="2"/>
  <c r="GO192" i="2"/>
  <c r="ED192" i="2"/>
  <c r="EA193" i="2"/>
  <c r="FT192" i="2"/>
  <c r="EY192" i="2"/>
  <c r="HJ192" i="2"/>
  <c r="CN192" i="2"/>
  <c r="DI192" i="2"/>
  <c r="DF193" i="2"/>
  <c r="GM193" i="2"/>
  <c r="EV193" i="2"/>
  <c r="DG193" i="2"/>
  <c r="CL193" i="2"/>
  <c r="A195" i="2"/>
  <c r="GQ194" i="2"/>
  <c r="GP194" i="2"/>
  <c r="FU194" i="2"/>
  <c r="FV194" i="2"/>
  <c r="FA194" i="2"/>
  <c r="EZ194" i="2"/>
  <c r="EF194" i="2"/>
  <c r="EE194" i="2"/>
  <c r="DK194" i="2"/>
  <c r="DJ194" i="2"/>
  <c r="CP194" i="2"/>
  <c r="CO194" i="2"/>
  <c r="BU194" i="2"/>
  <c r="BT194" i="2"/>
  <c r="AZ194" i="2"/>
  <c r="AY194" i="2"/>
  <c r="AE194" i="2"/>
  <c r="AD194" i="2"/>
  <c r="K194" i="2"/>
  <c r="J194" i="2"/>
  <c r="I194" i="2"/>
  <c r="FW194" i="2"/>
  <c r="FL194" i="2"/>
  <c r="GR194" i="2"/>
  <c r="FX194" i="2"/>
  <c r="FM194" i="2"/>
  <c r="FP194" i="2"/>
  <c r="FS194" i="2"/>
  <c r="ET194" i="2"/>
  <c r="GS194" i="2"/>
  <c r="GG194" i="2"/>
  <c r="FN194" i="2"/>
  <c r="HB194" i="2"/>
  <c r="HC194" i="2"/>
  <c r="GI194" i="2"/>
  <c r="HD194" i="2"/>
  <c r="HG194" i="2"/>
  <c r="GJ194" i="2"/>
  <c r="EH194" i="2"/>
  <c r="HE194" i="2"/>
  <c r="GK194" i="2"/>
  <c r="FB194" i="2"/>
  <c r="EQ194" i="2"/>
  <c r="HF194" i="2"/>
  <c r="FC194" i="2"/>
  <c r="ER194" i="2"/>
  <c r="EU194" i="2"/>
  <c r="EX194" i="2"/>
  <c r="FO194" i="2"/>
  <c r="DX194" i="2"/>
  <c r="CR194" i="2"/>
  <c r="CF194" i="2"/>
  <c r="BO194" i="2"/>
  <c r="DY194" i="2"/>
  <c r="DA194" i="2"/>
  <c r="CG194" i="2"/>
  <c r="U194" i="2"/>
  <c r="EG194" i="2"/>
  <c r="DZ194" i="2"/>
  <c r="DB194" i="2"/>
  <c r="CH194" i="2"/>
  <c r="AP194" i="2"/>
  <c r="V194" i="2"/>
  <c r="Y194" i="2"/>
  <c r="ES194" i="2"/>
  <c r="DC194" i="2"/>
  <c r="DF194" i="2"/>
  <c r="CI194" i="2"/>
  <c r="AQ194" i="2"/>
  <c r="AT194" i="2"/>
  <c r="W194" i="2"/>
  <c r="L194" i="2"/>
  <c r="GH194" i="2"/>
  <c r="GM194" i="2"/>
  <c r="DL194" i="2"/>
  <c r="DD194" i="2"/>
  <c r="CJ194" i="2"/>
  <c r="BK194" i="2"/>
  <c r="AR194" i="2"/>
  <c r="AF194" i="2"/>
  <c r="X194" i="2"/>
  <c r="BW194" i="2"/>
  <c r="DM194" i="2"/>
  <c r="DE194" i="2"/>
  <c r="BL194" i="2"/>
  <c r="AS194" i="2"/>
  <c r="AG194" i="2"/>
  <c r="DW194" i="2"/>
  <c r="EC194" i="2"/>
  <c r="CQ194" i="2"/>
  <c r="DV194" i="2"/>
  <c r="BV194" i="2"/>
  <c r="BM194" i="2"/>
  <c r="BA194" i="2"/>
  <c r="BN194" i="2"/>
  <c r="BB194" i="2"/>
  <c r="FR193" i="2"/>
  <c r="FR194" i="2"/>
  <c r="CM193" i="2"/>
  <c r="CM194" i="2"/>
  <c r="DH193" i="2"/>
  <c r="DH194" i="2"/>
  <c r="EB193" i="2"/>
  <c r="EB194" i="2"/>
  <c r="GN193" i="2"/>
  <c r="GN194" i="2"/>
  <c r="HH193" i="2"/>
  <c r="HH194" i="2"/>
  <c r="CK194" i="2"/>
  <c r="CN193" i="2"/>
  <c r="FT193" i="2"/>
  <c r="HJ193" i="2"/>
  <c r="EA194" i="2"/>
  <c r="ED193" i="2"/>
  <c r="GO193" i="2"/>
  <c r="EY193" i="2"/>
  <c r="DI193" i="2"/>
  <c r="HI194" i="2"/>
  <c r="GL194" i="2"/>
  <c r="FQ194" i="2"/>
  <c r="EW194" i="2"/>
  <c r="EV194" i="2"/>
  <c r="CL194" i="2"/>
  <c r="DG194" i="2"/>
  <c r="A196" i="2"/>
  <c r="FU195" i="2"/>
  <c r="GQ195" i="2"/>
  <c r="GP195" i="2"/>
  <c r="FV195" i="2"/>
  <c r="FA195" i="2"/>
  <c r="EZ195" i="2"/>
  <c r="EF195" i="2"/>
  <c r="EE195" i="2"/>
  <c r="CP195" i="2"/>
  <c r="CO195" i="2"/>
  <c r="BU195" i="2"/>
  <c r="DK195" i="2"/>
  <c r="DJ195" i="2"/>
  <c r="BT195" i="2"/>
  <c r="AZ195" i="2"/>
  <c r="AY195" i="2"/>
  <c r="AE195" i="2"/>
  <c r="AD195" i="2"/>
  <c r="K195" i="2"/>
  <c r="J195" i="2"/>
  <c r="I195" i="2"/>
  <c r="GR195" i="2"/>
  <c r="FX195" i="2"/>
  <c r="FM195" i="2"/>
  <c r="GS195" i="2"/>
  <c r="GG195" i="2"/>
  <c r="FN195" i="2"/>
  <c r="EU195" i="2"/>
  <c r="HB195" i="2"/>
  <c r="GH195" i="2"/>
  <c r="GJ195" i="2"/>
  <c r="GM195" i="2"/>
  <c r="FO195" i="2"/>
  <c r="HC195" i="2"/>
  <c r="HD195" i="2"/>
  <c r="HE195" i="2"/>
  <c r="GK195" i="2"/>
  <c r="FB195" i="2"/>
  <c r="EQ195" i="2"/>
  <c r="HF195" i="2"/>
  <c r="FC195" i="2"/>
  <c r="ER195" i="2"/>
  <c r="FW195" i="2"/>
  <c r="FL195" i="2"/>
  <c r="ES195" i="2"/>
  <c r="EV195" i="2"/>
  <c r="DY195" i="2"/>
  <c r="DA195" i="2"/>
  <c r="CG195" i="2"/>
  <c r="BA195" i="2"/>
  <c r="FP195" i="2"/>
  <c r="DZ195" i="2"/>
  <c r="DB195" i="2"/>
  <c r="DC195" i="2"/>
  <c r="DF195" i="2"/>
  <c r="CH195" i="2"/>
  <c r="BK195" i="2"/>
  <c r="BB195" i="2"/>
  <c r="AR195" i="2"/>
  <c r="X195" i="2"/>
  <c r="CI195" i="2"/>
  <c r="BL195" i="2"/>
  <c r="AS195" i="2"/>
  <c r="Y195" i="2"/>
  <c r="DL195" i="2"/>
  <c r="DD195" i="2"/>
  <c r="CJ195" i="2"/>
  <c r="BM195" i="2"/>
  <c r="AT195" i="2"/>
  <c r="CF195" i="2"/>
  <c r="DM195" i="2"/>
  <c r="DE195" i="2"/>
  <c r="BN195" i="2"/>
  <c r="L195" i="2"/>
  <c r="GI195" i="2"/>
  <c r="EG195" i="2"/>
  <c r="DV195" i="2"/>
  <c r="BV195" i="2"/>
  <c r="BO195" i="2"/>
  <c r="ET195" i="2"/>
  <c r="EH195" i="2"/>
  <c r="DW195" i="2"/>
  <c r="CQ195" i="2"/>
  <c r="BW195" i="2"/>
  <c r="AF195" i="2"/>
  <c r="U195" i="2"/>
  <c r="DX195" i="2"/>
  <c r="CR195" i="2"/>
  <c r="AQ195" i="2"/>
  <c r="W195" i="2"/>
  <c r="V195" i="2"/>
  <c r="AP195" i="2"/>
  <c r="AG195" i="2"/>
  <c r="ED194" i="2"/>
  <c r="EA195" i="2"/>
  <c r="FT194" i="2"/>
  <c r="FQ195" i="2"/>
  <c r="EY194" i="2"/>
  <c r="GO194" i="2"/>
  <c r="GL195" i="2"/>
  <c r="HJ194" i="2"/>
  <c r="HG195" i="2"/>
  <c r="CN194" i="2"/>
  <c r="CK195" i="2"/>
  <c r="DI194" i="2"/>
  <c r="HI195" i="2"/>
  <c r="EX195" i="2"/>
  <c r="EC195" i="2"/>
  <c r="CL195" i="2"/>
  <c r="DG195" i="2"/>
  <c r="FR195" i="2"/>
  <c r="GN195" i="2"/>
  <c r="FS195" i="2"/>
  <c r="EW195" i="2"/>
  <c r="EB195" i="2"/>
  <c r="HH195" i="2"/>
  <c r="DH195" i="2"/>
  <c r="CM195" i="2"/>
  <c r="A197" i="2"/>
  <c r="GQ196" i="2"/>
  <c r="GP196" i="2"/>
  <c r="FU196" i="2"/>
  <c r="FV196" i="2"/>
  <c r="FA196" i="2"/>
  <c r="EZ196" i="2"/>
  <c r="EF196" i="2"/>
  <c r="EE196" i="2"/>
  <c r="DK196" i="2"/>
  <c r="DJ196" i="2"/>
  <c r="CP196" i="2"/>
  <c r="CO196" i="2"/>
  <c r="BU196" i="2"/>
  <c r="BT196" i="2"/>
  <c r="AZ196" i="2"/>
  <c r="AY196" i="2"/>
  <c r="AE196" i="2"/>
  <c r="AD196" i="2"/>
  <c r="K196" i="2"/>
  <c r="J196" i="2"/>
  <c r="I196" i="2"/>
  <c r="GS196" i="2"/>
  <c r="GG196" i="2"/>
  <c r="FN196" i="2"/>
  <c r="HB196" i="2"/>
  <c r="GH196" i="2"/>
  <c r="GJ196" i="2"/>
  <c r="GM196" i="2"/>
  <c r="FO196" i="2"/>
  <c r="HC196" i="2"/>
  <c r="HF196" i="2"/>
  <c r="HI196" i="2"/>
  <c r="GI196" i="2"/>
  <c r="FP196" i="2"/>
  <c r="HD196" i="2"/>
  <c r="HE196" i="2"/>
  <c r="GK196" i="2"/>
  <c r="FB196" i="2"/>
  <c r="FC196" i="2"/>
  <c r="FW196" i="2"/>
  <c r="FL196" i="2"/>
  <c r="ES196" i="2"/>
  <c r="GR196" i="2"/>
  <c r="FX196" i="2"/>
  <c r="FM196" i="2"/>
  <c r="ET196" i="2"/>
  <c r="EG196" i="2"/>
  <c r="DZ196" i="2"/>
  <c r="DB196" i="2"/>
  <c r="CH196" i="2"/>
  <c r="BM196" i="2"/>
  <c r="EH196" i="2"/>
  <c r="DC196" i="2"/>
  <c r="CI196" i="2"/>
  <c r="BN196" i="2"/>
  <c r="AG196" i="2"/>
  <c r="EQ196" i="2"/>
  <c r="DL196" i="2"/>
  <c r="DD196" i="2"/>
  <c r="CJ196" i="2"/>
  <c r="BO196" i="2"/>
  <c r="BA196" i="2"/>
  <c r="ER196" i="2"/>
  <c r="DM196" i="2"/>
  <c r="DE196" i="2"/>
  <c r="BB196" i="2"/>
  <c r="U196" i="2"/>
  <c r="EU196" i="2"/>
  <c r="DV196" i="2"/>
  <c r="BV196" i="2"/>
  <c r="AP196" i="2"/>
  <c r="V196" i="2"/>
  <c r="W196" i="2"/>
  <c r="DW196" i="2"/>
  <c r="EC196" i="2"/>
  <c r="CQ196" i="2"/>
  <c r="BW196" i="2"/>
  <c r="AQ196" i="2"/>
  <c r="AT196" i="2"/>
  <c r="L196" i="2"/>
  <c r="DY196" i="2"/>
  <c r="DA196" i="2"/>
  <c r="DX196" i="2"/>
  <c r="CR196" i="2"/>
  <c r="CF196" i="2"/>
  <c r="BK196" i="2"/>
  <c r="AR196" i="2"/>
  <c r="X196" i="2"/>
  <c r="CG196" i="2"/>
  <c r="CL196" i="2"/>
  <c r="BL196" i="2"/>
  <c r="AF196" i="2"/>
  <c r="AS196" i="2"/>
  <c r="Y196" i="2"/>
  <c r="HG196" i="2"/>
  <c r="HJ195" i="2"/>
  <c r="EA196" i="2"/>
  <c r="ED195" i="2"/>
  <c r="GO195" i="2"/>
  <c r="FQ196" i="2"/>
  <c r="FT195" i="2"/>
  <c r="CK196" i="2"/>
  <c r="CN195" i="2"/>
  <c r="EY195" i="2"/>
  <c r="EV196" i="2"/>
  <c r="DF196" i="2"/>
  <c r="DI195" i="2"/>
  <c r="GL196" i="2"/>
  <c r="FR196" i="2"/>
  <c r="EX196" i="2"/>
  <c r="DG196" i="2"/>
  <c r="EW196" i="2"/>
  <c r="FS196" i="2"/>
  <c r="FM197" i="2"/>
  <c r="FP197" i="2"/>
  <c r="FS197" i="2"/>
  <c r="HH196" i="2"/>
  <c r="EB196" i="2"/>
  <c r="GN196" i="2"/>
  <c r="A198" i="2"/>
  <c r="GQ197" i="2"/>
  <c r="GP197" i="2"/>
  <c r="FU197" i="2"/>
  <c r="FV197" i="2"/>
  <c r="FA197" i="2"/>
  <c r="EZ197" i="2"/>
  <c r="EF197" i="2"/>
  <c r="DK197" i="2"/>
  <c r="DJ197" i="2"/>
  <c r="EE197" i="2"/>
  <c r="CP197" i="2"/>
  <c r="CO197" i="2"/>
  <c r="BU197" i="2"/>
  <c r="BT197" i="2"/>
  <c r="AZ197" i="2"/>
  <c r="AY197" i="2"/>
  <c r="AE197" i="2"/>
  <c r="AD197" i="2"/>
  <c r="K197" i="2"/>
  <c r="J197" i="2"/>
  <c r="I197" i="2"/>
  <c r="HB197" i="2"/>
  <c r="GH197" i="2"/>
  <c r="FO197" i="2"/>
  <c r="HC197" i="2"/>
  <c r="GI197" i="2"/>
  <c r="HD197" i="2"/>
  <c r="HG197" i="2"/>
  <c r="GJ197" i="2"/>
  <c r="HE197" i="2"/>
  <c r="HF197" i="2"/>
  <c r="FC197" i="2"/>
  <c r="FW197" i="2"/>
  <c r="FL197" i="2"/>
  <c r="GR197" i="2"/>
  <c r="FX197" i="2"/>
  <c r="FR197" i="2"/>
  <c r="ET197" i="2"/>
  <c r="GS197" i="2"/>
  <c r="GG197" i="2"/>
  <c r="FN197" i="2"/>
  <c r="EU197" i="2"/>
  <c r="ER197" i="2"/>
  <c r="EX197" i="2"/>
  <c r="DC197" i="2"/>
  <c r="CI197" i="2"/>
  <c r="ES197" i="2"/>
  <c r="EV197" i="2"/>
  <c r="DL197" i="2"/>
  <c r="DD197" i="2"/>
  <c r="CJ197" i="2"/>
  <c r="AP197" i="2"/>
  <c r="V197" i="2"/>
  <c r="FB197" i="2"/>
  <c r="DM197" i="2"/>
  <c r="DE197" i="2"/>
  <c r="AQ197" i="2"/>
  <c r="AS197" i="2"/>
  <c r="AF197" i="2"/>
  <c r="W197" i="2"/>
  <c r="DV197" i="2"/>
  <c r="BV197" i="2"/>
  <c r="BK197" i="2"/>
  <c r="AR197" i="2"/>
  <c r="AG197" i="2"/>
  <c r="X197" i="2"/>
  <c r="DW197" i="2"/>
  <c r="CQ197" i="2"/>
  <c r="BW197" i="2"/>
  <c r="BL197" i="2"/>
  <c r="BA197" i="2"/>
  <c r="Y197" i="2"/>
  <c r="CH197" i="2"/>
  <c r="CG197" i="2"/>
  <c r="CK197" i="2"/>
  <c r="EG197" i="2"/>
  <c r="DX197" i="2"/>
  <c r="CR197" i="2"/>
  <c r="CF197" i="2"/>
  <c r="BM197" i="2"/>
  <c r="BB197" i="2"/>
  <c r="AT197" i="2"/>
  <c r="GK197" i="2"/>
  <c r="EH197" i="2"/>
  <c r="DY197" i="2"/>
  <c r="DA197" i="2"/>
  <c r="CL197" i="2"/>
  <c r="BN197" i="2"/>
  <c r="L197" i="2"/>
  <c r="EQ197" i="2"/>
  <c r="DZ197" i="2"/>
  <c r="DB197" i="2"/>
  <c r="DG197" i="2"/>
  <c r="BO197" i="2"/>
  <c r="U197" i="2"/>
  <c r="DH196" i="2"/>
  <c r="DH197" i="2"/>
  <c r="CM196" i="2"/>
  <c r="CM197" i="2"/>
  <c r="FT196" i="2"/>
  <c r="FQ197" i="2"/>
  <c r="GO196" i="2"/>
  <c r="EY196" i="2"/>
  <c r="CN196" i="2"/>
  <c r="ED196" i="2"/>
  <c r="EA197" i="2"/>
  <c r="HJ196" i="2"/>
  <c r="DI196" i="2"/>
  <c r="DF197" i="2"/>
  <c r="HI197" i="2"/>
  <c r="GL197" i="2"/>
  <c r="EC197" i="2"/>
  <c r="A199" i="2"/>
  <c r="GQ198" i="2"/>
  <c r="GP198" i="2"/>
  <c r="FU198" i="2"/>
  <c r="FV198" i="2"/>
  <c r="FA198" i="2"/>
  <c r="EF198" i="2"/>
  <c r="EZ198" i="2"/>
  <c r="EE198" i="2"/>
  <c r="DK198" i="2"/>
  <c r="DJ198" i="2"/>
  <c r="CP198" i="2"/>
  <c r="CO198" i="2"/>
  <c r="BU198" i="2"/>
  <c r="BT198" i="2"/>
  <c r="AZ198" i="2"/>
  <c r="AY198" i="2"/>
  <c r="AE198" i="2"/>
  <c r="AD198" i="2"/>
  <c r="K198" i="2"/>
  <c r="J198" i="2"/>
  <c r="I198" i="2"/>
  <c r="HC198" i="2"/>
  <c r="GI198" i="2"/>
  <c r="FP198" i="2"/>
  <c r="HD198" i="2"/>
  <c r="GJ198" i="2"/>
  <c r="HE198" i="2"/>
  <c r="GK198" i="2"/>
  <c r="FB198" i="2"/>
  <c r="HF198" i="2"/>
  <c r="FW198" i="2"/>
  <c r="FL198" i="2"/>
  <c r="GR198" i="2"/>
  <c r="FX198" i="2"/>
  <c r="FM198" i="2"/>
  <c r="FO198" i="2"/>
  <c r="FR198" i="2"/>
  <c r="GS198" i="2"/>
  <c r="GG198" i="2"/>
  <c r="FN198" i="2"/>
  <c r="HB198" i="2"/>
  <c r="GH198" i="2"/>
  <c r="EU198" i="2"/>
  <c r="DL198" i="2"/>
  <c r="DD198" i="2"/>
  <c r="CJ198" i="2"/>
  <c r="CG198" i="2"/>
  <c r="CM198" i="2"/>
  <c r="BK198" i="2"/>
  <c r="DM198" i="2"/>
  <c r="DE198" i="2"/>
  <c r="BL198" i="2"/>
  <c r="AS198" i="2"/>
  <c r="Y198" i="2"/>
  <c r="EG198" i="2"/>
  <c r="BV198" i="2"/>
  <c r="BM198" i="2"/>
  <c r="AT198" i="2"/>
  <c r="FC198" i="2"/>
  <c r="EH198" i="2"/>
  <c r="DV198" i="2"/>
  <c r="CQ198" i="2"/>
  <c r="BW198" i="2"/>
  <c r="BN198" i="2"/>
  <c r="EQ198" i="2"/>
  <c r="DW198" i="2"/>
  <c r="CR198" i="2"/>
  <c r="CF198" i="2"/>
  <c r="BO198" i="2"/>
  <c r="AF198" i="2"/>
  <c r="ER198" i="2"/>
  <c r="EX198" i="2"/>
  <c r="DX198" i="2"/>
  <c r="EA198" i="2"/>
  <c r="DA198" i="2"/>
  <c r="AG198" i="2"/>
  <c r="U198" i="2"/>
  <c r="ET198" i="2"/>
  <c r="DZ198" i="2"/>
  <c r="DC198" i="2"/>
  <c r="CI198" i="2"/>
  <c r="ES198" i="2"/>
  <c r="DY198" i="2"/>
  <c r="DB198" i="2"/>
  <c r="CH198" i="2"/>
  <c r="BA198" i="2"/>
  <c r="AP198" i="2"/>
  <c r="V198" i="2"/>
  <c r="X198" i="2"/>
  <c r="BB198" i="2"/>
  <c r="AQ198" i="2"/>
  <c r="W198" i="2"/>
  <c r="AR198" i="2"/>
  <c r="L198" i="2"/>
  <c r="EW197" i="2"/>
  <c r="FS198" i="2"/>
  <c r="GM197" i="2"/>
  <c r="GM198" i="2"/>
  <c r="HH197" i="2"/>
  <c r="HH198" i="2"/>
  <c r="EB197" i="2"/>
  <c r="EB198" i="2"/>
  <c r="GN197" i="2"/>
  <c r="GN198" i="2"/>
  <c r="EY197" i="2"/>
  <c r="HG198" i="2"/>
  <c r="HJ197" i="2"/>
  <c r="GL198" i="2"/>
  <c r="GO197" i="2"/>
  <c r="ED197" i="2"/>
  <c r="FQ198" i="2"/>
  <c r="FT197" i="2"/>
  <c r="CK198" i="2"/>
  <c r="CN197" i="2"/>
  <c r="DF198" i="2"/>
  <c r="DI197" i="2"/>
  <c r="HI198" i="2"/>
  <c r="EV198" i="2"/>
  <c r="EC198" i="2"/>
  <c r="DG198" i="2"/>
  <c r="CL198" i="2"/>
  <c r="DH198" i="2"/>
  <c r="EW198" i="2"/>
  <c r="A200" i="2"/>
  <c r="GQ199" i="2"/>
  <c r="GP199" i="2"/>
  <c r="FU199" i="2"/>
  <c r="FV199" i="2"/>
  <c r="FA199" i="2"/>
  <c r="EZ199" i="2"/>
  <c r="EE199" i="2"/>
  <c r="EF199" i="2"/>
  <c r="DK199" i="2"/>
  <c r="DJ199" i="2"/>
  <c r="BT199" i="2"/>
  <c r="AZ199" i="2"/>
  <c r="AY199" i="2"/>
  <c r="CP199" i="2"/>
  <c r="CO199" i="2"/>
  <c r="BU199" i="2"/>
  <c r="AE199" i="2"/>
  <c r="AD199" i="2"/>
  <c r="J199" i="2"/>
  <c r="K199" i="2"/>
  <c r="I199" i="2"/>
  <c r="HD199" i="2"/>
  <c r="GJ199" i="2"/>
  <c r="HE199" i="2"/>
  <c r="GK199" i="2"/>
  <c r="FB199" i="2"/>
  <c r="HF199" i="2"/>
  <c r="FC199" i="2"/>
  <c r="GR199" i="2"/>
  <c r="FX199" i="2"/>
  <c r="FM199" i="2"/>
  <c r="GS199" i="2"/>
  <c r="GG199" i="2"/>
  <c r="FN199" i="2"/>
  <c r="HB199" i="2"/>
  <c r="GH199" i="2"/>
  <c r="GM199" i="2"/>
  <c r="FO199" i="2"/>
  <c r="HC199" i="2"/>
  <c r="HI199" i="2"/>
  <c r="GI199" i="2"/>
  <c r="FP199" i="2"/>
  <c r="FW199" i="2"/>
  <c r="DL199" i="2"/>
  <c r="DE199" i="2"/>
  <c r="BN199" i="2"/>
  <c r="BA199" i="2"/>
  <c r="EG199" i="2"/>
  <c r="DM199" i="2"/>
  <c r="BV199" i="2"/>
  <c r="BO199" i="2"/>
  <c r="BB199" i="2"/>
  <c r="EH199" i="2"/>
  <c r="CQ199" i="2"/>
  <c r="BW199" i="2"/>
  <c r="U199" i="2"/>
  <c r="EQ199" i="2"/>
  <c r="DV199" i="2"/>
  <c r="CR199" i="2"/>
  <c r="CF199" i="2"/>
  <c r="AP199" i="2"/>
  <c r="V199" i="2"/>
  <c r="CJ199" i="2"/>
  <c r="FL199" i="2"/>
  <c r="ER199" i="2"/>
  <c r="EU199" i="2"/>
  <c r="EX199" i="2"/>
  <c r="DW199" i="2"/>
  <c r="DA199" i="2"/>
  <c r="CG199" i="2"/>
  <c r="CH199" i="2"/>
  <c r="CK199" i="2"/>
  <c r="AQ199" i="2"/>
  <c r="AT199" i="2"/>
  <c r="W199" i="2"/>
  <c r="DD199" i="2"/>
  <c r="ES199" i="2"/>
  <c r="DX199" i="2"/>
  <c r="DB199" i="2"/>
  <c r="BK199" i="2"/>
  <c r="AR199" i="2"/>
  <c r="X199" i="2"/>
  <c r="ET199" i="2"/>
  <c r="DY199" i="2"/>
  <c r="DC199" i="2"/>
  <c r="DF199" i="2"/>
  <c r="CI199" i="2"/>
  <c r="BL199" i="2"/>
  <c r="AS199" i="2"/>
  <c r="AF199" i="2"/>
  <c r="Y199" i="2"/>
  <c r="DZ199" i="2"/>
  <c r="AG199" i="2"/>
  <c r="BM199" i="2"/>
  <c r="L199" i="2"/>
  <c r="CN198" i="2"/>
  <c r="GO198" i="2"/>
  <c r="GL199" i="2"/>
  <c r="FT198" i="2"/>
  <c r="HJ198" i="2"/>
  <c r="EY198" i="2"/>
  <c r="ED198" i="2"/>
  <c r="EA199" i="2"/>
  <c r="DI198" i="2"/>
  <c r="HG199" i="2"/>
  <c r="HH199" i="2"/>
  <c r="FS199" i="2"/>
  <c r="FQ199" i="2"/>
  <c r="EV199" i="2"/>
  <c r="DG199" i="2"/>
  <c r="CL199" i="2"/>
  <c r="EB199" i="2"/>
  <c r="DH199" i="2"/>
  <c r="GN199" i="2"/>
  <c r="EC199" i="2"/>
  <c r="GQ200" i="2"/>
  <c r="GP200" i="2"/>
  <c r="FU200" i="2"/>
  <c r="FV200" i="2"/>
  <c r="FA200" i="2"/>
  <c r="EZ200" i="2"/>
  <c r="EF200" i="2"/>
  <c r="EE200" i="2"/>
  <c r="DK200" i="2"/>
  <c r="DJ200" i="2"/>
  <c r="CP200" i="2"/>
  <c r="CO200" i="2"/>
  <c r="BU200" i="2"/>
  <c r="BT200" i="2"/>
  <c r="AZ200" i="2"/>
  <c r="AY200" i="2"/>
  <c r="AE200" i="2"/>
  <c r="AD200" i="2"/>
  <c r="J200" i="2"/>
  <c r="I200" i="2"/>
  <c r="K200" i="2"/>
  <c r="HE200" i="2"/>
  <c r="GK200" i="2"/>
  <c r="FB200" i="2"/>
  <c r="HF200" i="2"/>
  <c r="FC200" i="2"/>
  <c r="FW200" i="2"/>
  <c r="FL200" i="2"/>
  <c r="GR200" i="2"/>
  <c r="GS200" i="2"/>
  <c r="GG200" i="2"/>
  <c r="FN200" i="2"/>
  <c r="HB200" i="2"/>
  <c r="GH200" i="2"/>
  <c r="GJ200" i="2"/>
  <c r="GM200" i="2"/>
  <c r="FO200" i="2"/>
  <c r="HC200" i="2"/>
  <c r="HI200" i="2"/>
  <c r="GI200" i="2"/>
  <c r="FP200" i="2"/>
  <c r="HD200" i="2"/>
  <c r="HG200" i="2"/>
  <c r="EG200" i="2"/>
  <c r="DL200" i="2"/>
  <c r="BV200" i="2"/>
  <c r="FX200" i="2"/>
  <c r="EH200" i="2"/>
  <c r="DM200" i="2"/>
  <c r="CQ200" i="2"/>
  <c r="BW200" i="2"/>
  <c r="AQ200" i="2"/>
  <c r="AT200" i="2"/>
  <c r="AG200" i="2"/>
  <c r="W200" i="2"/>
  <c r="L200" i="2"/>
  <c r="EQ200" i="2"/>
  <c r="DV200" i="2"/>
  <c r="CR200" i="2"/>
  <c r="CF200" i="2"/>
  <c r="BK200" i="2"/>
  <c r="BA200" i="2"/>
  <c r="AR200" i="2"/>
  <c r="X200" i="2"/>
  <c r="ER200" i="2"/>
  <c r="EU200" i="2"/>
  <c r="EX200" i="2"/>
  <c r="DW200" i="2"/>
  <c r="DX200" i="2"/>
  <c r="EA200" i="2"/>
  <c r="DA200" i="2"/>
  <c r="CG200" i="2"/>
  <c r="CH200" i="2"/>
  <c r="CK200" i="2"/>
  <c r="BL200" i="2"/>
  <c r="BB200" i="2"/>
  <c r="AS200" i="2"/>
  <c r="Y200" i="2"/>
  <c r="DE200" i="2"/>
  <c r="ES200" i="2"/>
  <c r="DB200" i="2"/>
  <c r="DC200" i="2"/>
  <c r="DF200" i="2"/>
  <c r="BM200" i="2"/>
  <c r="A201" i="2"/>
  <c r="FM200" i="2"/>
  <c r="FS200" i="2"/>
  <c r="ET200" i="2"/>
  <c r="DY200" i="2"/>
  <c r="CI200" i="2"/>
  <c r="BN200" i="2"/>
  <c r="DZ200" i="2"/>
  <c r="DD200" i="2"/>
  <c r="CJ200" i="2"/>
  <c r="BO200" i="2"/>
  <c r="AF200" i="2"/>
  <c r="AP200" i="2"/>
  <c r="V200" i="2"/>
  <c r="U200" i="2"/>
  <c r="FY4" i="2" a="1"/>
  <c r="FY4" i="2"/>
  <c r="FZ4" i="2"/>
  <c r="EW199" i="2"/>
  <c r="EW200" i="2"/>
  <c r="CM199" i="2"/>
  <c r="CM200" i="2"/>
  <c r="EI4" i="2" a="1"/>
  <c r="EI4" i="2"/>
  <c r="EJ4" i="2"/>
  <c r="FR199" i="2"/>
  <c r="FR200" i="2"/>
  <c r="BX4" i="2" a="1"/>
  <c r="BX4" i="2"/>
  <c r="BY4" i="2"/>
  <c r="FD4" i="2" a="1"/>
  <c r="FD4" i="2"/>
  <c r="FE4" i="2"/>
  <c r="ED199" i="2"/>
  <c r="CN199" i="2"/>
  <c r="GL200" i="2"/>
  <c r="GO199" i="2"/>
  <c r="EY199" i="2"/>
  <c r="EV200" i="2"/>
  <c r="HJ199" i="2"/>
  <c r="FT199" i="2"/>
  <c r="DI199" i="2"/>
  <c r="GA4" i="2"/>
  <c r="GB4" i="2"/>
  <c r="GC4" i="2"/>
  <c r="GD4" i="2"/>
  <c r="FQ200" i="2"/>
  <c r="FF4" i="2"/>
  <c r="FG4" i="2"/>
  <c r="FH4" i="2"/>
  <c r="FI4" i="2"/>
  <c r="EK4" i="2"/>
  <c r="EL4" i="2"/>
  <c r="EM4" i="2"/>
  <c r="EN4" i="2"/>
  <c r="BZ4" i="2"/>
  <c r="CA4" i="2"/>
  <c r="CB4" i="2"/>
  <c r="CC4" i="2"/>
  <c r="DG200" i="2"/>
  <c r="CL200" i="2"/>
  <c r="EB200" i="2"/>
  <c r="GT4" i="2" a="1"/>
  <c r="GT4" i="2"/>
  <c r="GU4" i="2"/>
  <c r="HH200" i="2"/>
  <c r="CS4" i="2" a="1"/>
  <c r="CS4" i="2"/>
  <c r="CT4" i="2"/>
  <c r="GN200" i="2"/>
  <c r="DH200" i="2"/>
  <c r="DN4" i="2" a="1"/>
  <c r="DN4" i="2"/>
  <c r="DO4" i="2"/>
  <c r="A202" i="2"/>
  <c r="GQ201" i="2"/>
  <c r="GP201" i="2"/>
  <c r="FU201" i="2"/>
  <c r="FV201" i="2"/>
  <c r="FA201" i="2"/>
  <c r="EZ201" i="2"/>
  <c r="EF201" i="2"/>
  <c r="EE201" i="2"/>
  <c r="DK201" i="2"/>
  <c r="DJ201" i="2"/>
  <c r="CP201" i="2"/>
  <c r="CO201" i="2"/>
  <c r="BU201" i="2"/>
  <c r="BT201" i="2"/>
  <c r="AZ201" i="2"/>
  <c r="AY201" i="2"/>
  <c r="AE201" i="2"/>
  <c r="AD201" i="2"/>
  <c r="K201" i="2"/>
  <c r="J201" i="2"/>
  <c r="I201" i="2"/>
  <c r="HF201" i="2"/>
  <c r="FC201" i="2"/>
  <c r="FW201" i="2"/>
  <c r="FL201" i="2"/>
  <c r="GR201" i="2"/>
  <c r="FX201" i="2"/>
  <c r="FM201" i="2"/>
  <c r="FP201" i="2"/>
  <c r="FS201" i="2"/>
  <c r="GS201" i="2"/>
  <c r="HB201" i="2"/>
  <c r="GH201" i="2"/>
  <c r="GJ201" i="2"/>
  <c r="GM201" i="2"/>
  <c r="FO201" i="2"/>
  <c r="HC201" i="2"/>
  <c r="HI201" i="2"/>
  <c r="GI201" i="2"/>
  <c r="HD201" i="2"/>
  <c r="HE201" i="2"/>
  <c r="GK201" i="2"/>
  <c r="FB201" i="2"/>
  <c r="EH201" i="2"/>
  <c r="DM201" i="2"/>
  <c r="CQ201" i="2"/>
  <c r="BW201" i="2"/>
  <c r="BL201" i="2"/>
  <c r="EQ201" i="2"/>
  <c r="DV201" i="2"/>
  <c r="CR201" i="2"/>
  <c r="CF201" i="2"/>
  <c r="BM201" i="2"/>
  <c r="AT201" i="2"/>
  <c r="GG201" i="2"/>
  <c r="ER201" i="2"/>
  <c r="EU201" i="2"/>
  <c r="EX201" i="2"/>
  <c r="DW201" i="2"/>
  <c r="DA201" i="2"/>
  <c r="CG201" i="2"/>
  <c r="CJ201" i="2"/>
  <c r="CM201" i="2"/>
  <c r="BN201" i="2"/>
  <c r="AF201" i="2"/>
  <c r="L201" i="2"/>
  <c r="ES201" i="2"/>
  <c r="DX201" i="2"/>
  <c r="EA201" i="2"/>
  <c r="DB201" i="2"/>
  <c r="CH201" i="2"/>
  <c r="BO201" i="2"/>
  <c r="AG201" i="2"/>
  <c r="ET201" i="2"/>
  <c r="DY201" i="2"/>
  <c r="DC201" i="2"/>
  <c r="CI201" i="2"/>
  <c r="BA201" i="2"/>
  <c r="U201" i="2"/>
  <c r="DZ201" i="2"/>
  <c r="DD201" i="2"/>
  <c r="BB201" i="2"/>
  <c r="AP201" i="2"/>
  <c r="V201" i="2"/>
  <c r="EG201" i="2"/>
  <c r="DL201" i="2"/>
  <c r="FN201" i="2"/>
  <c r="DE201" i="2"/>
  <c r="AQ201" i="2"/>
  <c r="W201" i="2"/>
  <c r="BV201" i="2"/>
  <c r="AS201" i="2"/>
  <c r="Y201" i="2"/>
  <c r="BK201" i="2"/>
  <c r="AR201" i="2"/>
  <c r="X201" i="2"/>
  <c r="EC200" i="2"/>
  <c r="EI5" i="2" a="1"/>
  <c r="EI5" i="2"/>
  <c r="EJ5" i="2"/>
  <c r="FT200" i="2"/>
  <c r="GO200" i="2"/>
  <c r="GL201" i="2"/>
  <c r="CN200" i="2"/>
  <c r="CK201" i="2"/>
  <c r="EV201" i="2"/>
  <c r="EY200" i="2"/>
  <c r="HJ200" i="2"/>
  <c r="HG201" i="2"/>
  <c r="ED200" i="2"/>
  <c r="DI200" i="2"/>
  <c r="DF201" i="2"/>
  <c r="GV4" i="2"/>
  <c r="GW4" i="2"/>
  <c r="GX4" i="2"/>
  <c r="GY4" i="2"/>
  <c r="FQ201" i="2"/>
  <c r="EK5" i="2"/>
  <c r="EL5" i="2"/>
  <c r="EM5" i="2"/>
  <c r="EN5" i="2"/>
  <c r="DP4" i="2"/>
  <c r="DQ4" i="2"/>
  <c r="DR4" i="2"/>
  <c r="DS4" i="2"/>
  <c r="CU4" i="2"/>
  <c r="CV4" i="2"/>
  <c r="CW4" i="2"/>
  <c r="CX4" i="2"/>
  <c r="CL201" i="2"/>
  <c r="DG201" i="2"/>
  <c r="EB201" i="2"/>
  <c r="EW201" i="2"/>
  <c r="FY5" i="2" a="1"/>
  <c r="FY5" i="2"/>
  <c r="FZ5" i="2"/>
  <c r="CS5" i="2" a="1"/>
  <c r="CS5" i="2"/>
  <c r="CT5" i="2"/>
  <c r="FR201" i="2"/>
  <c r="EC201" i="2"/>
  <c r="DN5" i="2" a="1"/>
  <c r="DN5" i="2"/>
  <c r="DO5" i="2"/>
  <c r="GN201" i="2"/>
  <c r="HH201" i="2"/>
  <c r="GT5" i="2" a="1"/>
  <c r="GT5" i="2"/>
  <c r="GU5" i="2"/>
  <c r="GQ202" i="2"/>
  <c r="GP202" i="2"/>
  <c r="FU202" i="2"/>
  <c r="FV202" i="2"/>
  <c r="FA202" i="2"/>
  <c r="EZ202" i="2"/>
  <c r="EE202" i="2"/>
  <c r="EF202" i="2"/>
  <c r="DK202" i="2"/>
  <c r="DJ202" i="2"/>
  <c r="CP202" i="2"/>
  <c r="CO202" i="2"/>
  <c r="BU202" i="2"/>
  <c r="BT202" i="2"/>
  <c r="AZ202" i="2"/>
  <c r="AY202" i="2"/>
  <c r="AE202" i="2"/>
  <c r="AD202" i="2"/>
  <c r="K202" i="2"/>
  <c r="J202" i="2"/>
  <c r="I202" i="2"/>
  <c r="HF202" i="2"/>
  <c r="FW202" i="2"/>
  <c r="FL202" i="2"/>
  <c r="GR202" i="2"/>
  <c r="FX202" i="2"/>
  <c r="FM202" i="2"/>
  <c r="GS202" i="2"/>
  <c r="GG202" i="2"/>
  <c r="FN202" i="2"/>
  <c r="HB202" i="2"/>
  <c r="GI202" i="2"/>
  <c r="FP202" i="2"/>
  <c r="HC202" i="2"/>
  <c r="HI202" i="2"/>
  <c r="GJ202" i="2"/>
  <c r="HD202" i="2"/>
  <c r="GK202" i="2"/>
  <c r="FB202" i="2"/>
  <c r="HE202" i="2"/>
  <c r="FC202" i="2"/>
  <c r="EQ202" i="2"/>
  <c r="CR202" i="2"/>
  <c r="CF202" i="2"/>
  <c r="BO202" i="2"/>
  <c r="ER202" i="2"/>
  <c r="DV202" i="2"/>
  <c r="DA202" i="2"/>
  <c r="CG202" i="2"/>
  <c r="U202" i="2"/>
  <c r="ES202" i="2"/>
  <c r="EV202" i="2"/>
  <c r="DW202" i="2"/>
  <c r="DX202" i="2"/>
  <c r="EA202" i="2"/>
  <c r="DB202" i="2"/>
  <c r="DC202" i="2"/>
  <c r="DF202" i="2"/>
  <c r="CH202" i="2"/>
  <c r="AP202" i="2"/>
  <c r="V202" i="2"/>
  <c r="GH202" i="2"/>
  <c r="GM202" i="2"/>
  <c r="ET202" i="2"/>
  <c r="CI202" i="2"/>
  <c r="AQ202" i="2"/>
  <c r="W202" i="2"/>
  <c r="L202" i="2"/>
  <c r="A203" i="2"/>
  <c r="EU202" i="2"/>
  <c r="DY202" i="2"/>
  <c r="DD202" i="2"/>
  <c r="CJ202" i="2"/>
  <c r="BK202" i="2"/>
  <c r="AR202" i="2"/>
  <c r="AF202" i="2"/>
  <c r="X202" i="2"/>
  <c r="BW202" i="2"/>
  <c r="DZ202" i="2"/>
  <c r="DE202" i="2"/>
  <c r="BL202" i="2"/>
  <c r="AS202" i="2"/>
  <c r="AG202" i="2"/>
  <c r="Y202" i="2"/>
  <c r="FO202" i="2"/>
  <c r="EG202" i="2"/>
  <c r="DL202" i="2"/>
  <c r="BV202" i="2"/>
  <c r="BM202" i="2"/>
  <c r="BA202" i="2"/>
  <c r="AT202" i="2"/>
  <c r="EH202" i="2"/>
  <c r="DM202" i="2"/>
  <c r="CQ202" i="2"/>
  <c r="BB202" i="2"/>
  <c r="BN202" i="2"/>
  <c r="FD6" i="2" a="1"/>
  <c r="FD6" i="2"/>
  <c r="FD5" i="2" a="1"/>
  <c r="FD5" i="2"/>
  <c r="FE5" i="2"/>
  <c r="CM202" i="2"/>
  <c r="BX5" i="2" a="1"/>
  <c r="BX5" i="2"/>
  <c r="BY5" i="2"/>
  <c r="BX6" i="2" a="1"/>
  <c r="BX6" i="2"/>
  <c r="DH201" i="2"/>
  <c r="DH202" i="2"/>
  <c r="ED201" i="2"/>
  <c r="HJ201" i="2"/>
  <c r="GL202" i="2"/>
  <c r="GO201" i="2"/>
  <c r="EY201" i="2"/>
  <c r="CK202" i="2"/>
  <c r="CN201" i="2"/>
  <c r="FQ202" i="2"/>
  <c r="FT201" i="2"/>
  <c r="DI201" i="2"/>
  <c r="GV5" i="2"/>
  <c r="GW5" i="2"/>
  <c r="GX5" i="2"/>
  <c r="GY5" i="2"/>
  <c r="HG202" i="2"/>
  <c r="GA5" i="2"/>
  <c r="GB5" i="2"/>
  <c r="GC5" i="2"/>
  <c r="GD5" i="2"/>
  <c r="FE6" i="2"/>
  <c r="FF5" i="2"/>
  <c r="FG5" i="2"/>
  <c r="FH5" i="2"/>
  <c r="FI5" i="2"/>
  <c r="FS202" i="2"/>
  <c r="EX202" i="2"/>
  <c r="DP5" i="2"/>
  <c r="DQ5" i="2"/>
  <c r="DR5" i="2"/>
  <c r="DS5" i="2"/>
  <c r="CU5" i="2"/>
  <c r="CV5" i="2"/>
  <c r="CW5" i="2"/>
  <c r="CX5" i="2"/>
  <c r="BY6" i="2"/>
  <c r="BZ5" i="2"/>
  <c r="CA5" i="2"/>
  <c r="CB5" i="2"/>
  <c r="CC5" i="2"/>
  <c r="CL202" i="2"/>
  <c r="DG202" i="2"/>
  <c r="EB202" i="2"/>
  <c r="EC202" i="2"/>
  <c r="FY6" i="2" a="1"/>
  <c r="FY6" i="2"/>
  <c r="FZ6" i="2"/>
  <c r="GN202" i="2"/>
  <c r="CS6" i="2" a="1"/>
  <c r="CS6" i="2"/>
  <c r="CT6" i="2"/>
  <c r="DN6" i="2" a="1"/>
  <c r="DN6" i="2"/>
  <c r="DO6" i="2"/>
  <c r="FR202" i="2"/>
  <c r="EW202" i="2"/>
  <c r="BB203" i="2"/>
  <c r="BC203" i="2" s="1" a="1"/>
  <c r="BC203" i="2" s="1"/>
  <c r="HH202" i="2"/>
  <c r="DM203" i="2"/>
  <c r="DN38" i="2" a="1"/>
  <c r="DN38" i="2"/>
  <c r="DN45" i="2" a="1"/>
  <c r="DN45" i="2"/>
  <c r="BW203" i="2"/>
  <c r="BX42" i="2" a="1"/>
  <c r="BX42" i="2"/>
  <c r="BX122" i="2" a="1"/>
  <c r="BX122" i="2"/>
  <c r="GT6" i="2" a="1"/>
  <c r="GT6" i="2"/>
  <c r="GU6" i="2"/>
  <c r="DN7" i="2" a="1"/>
  <c r="DN7" i="2"/>
  <c r="GS203" i="2"/>
  <c r="GT46" i="2" a="1"/>
  <c r="GT46" i="2"/>
  <c r="DN123" i="2" a="1"/>
  <c r="DN123" i="2"/>
  <c r="DN125" i="2" a="1"/>
  <c r="DN125" i="2"/>
  <c r="DN169" i="2" a="1"/>
  <c r="DN169" i="2"/>
  <c r="DN126" i="2" a="1"/>
  <c r="DN126" i="2"/>
  <c r="DN147" i="2" a="1"/>
  <c r="DN147" i="2"/>
  <c r="DN199" i="2" a="1"/>
  <c r="DN199" i="2"/>
  <c r="DN162" i="2" a="1"/>
  <c r="DN162" i="2"/>
  <c r="DN12" i="2" a="1"/>
  <c r="DN12" i="2"/>
  <c r="FU203" i="2"/>
  <c r="GQ203" i="2"/>
  <c r="GP203" i="2"/>
  <c r="FV203" i="2"/>
  <c r="FA203" i="2"/>
  <c r="EZ203" i="2"/>
  <c r="EF203" i="2"/>
  <c r="EE203" i="2"/>
  <c r="CP203" i="2"/>
  <c r="CO203" i="2"/>
  <c r="BU203" i="2"/>
  <c r="DK203" i="2"/>
  <c r="DJ203" i="2"/>
  <c r="BT203" i="2"/>
  <c r="AZ203" i="2"/>
  <c r="AY203" i="2"/>
  <c r="AE203" i="2"/>
  <c r="AD203" i="2"/>
  <c r="K203" i="2"/>
  <c r="J203" i="2"/>
  <c r="I203" i="2"/>
  <c r="FX203" i="2"/>
  <c r="FY9" i="2" a="1"/>
  <c r="FY9" i="2"/>
  <c r="FM203" i="2"/>
  <c r="FP203" i="2"/>
  <c r="FS203" i="2"/>
  <c r="GR203" i="2"/>
  <c r="GG203" i="2"/>
  <c r="FN203" i="2"/>
  <c r="GT168" i="2" a="1"/>
  <c r="GT168" i="2"/>
  <c r="GH203" i="2"/>
  <c r="FO203" i="2"/>
  <c r="HC203" i="2"/>
  <c r="HF203" i="2"/>
  <c r="HI203" i="2"/>
  <c r="GJ203" i="2"/>
  <c r="HD203" i="2"/>
  <c r="GK203" i="2"/>
  <c r="FB203" i="2"/>
  <c r="HE203" i="2"/>
  <c r="FC203" i="2"/>
  <c r="FD132" i="2" a="1"/>
  <c r="FD132" i="2"/>
  <c r="FW203" i="2"/>
  <c r="FL203" i="2"/>
  <c r="HB203" i="2"/>
  <c r="ER203" i="2"/>
  <c r="CG203" i="2"/>
  <c r="BA203" i="2"/>
  <c r="ES203" i="2"/>
  <c r="DA203" i="2"/>
  <c r="CH203" i="2"/>
  <c r="BK203" i="2"/>
  <c r="AR203" i="2"/>
  <c r="X203" i="2"/>
  <c r="ET203" i="2"/>
  <c r="DV203" i="2"/>
  <c r="DB203" i="2"/>
  <c r="DC203" i="2"/>
  <c r="DF203" i="2"/>
  <c r="CI203" i="2"/>
  <c r="BL203" i="2"/>
  <c r="AS203" i="2"/>
  <c r="Y203" i="2"/>
  <c r="EU203" i="2"/>
  <c r="DW203" i="2"/>
  <c r="CJ203" i="2"/>
  <c r="BM203" i="2"/>
  <c r="AT203" i="2"/>
  <c r="CF203" i="2"/>
  <c r="GI203" i="2"/>
  <c r="DX203" i="2"/>
  <c r="DD203" i="2"/>
  <c r="BN203" i="2"/>
  <c r="L203" i="2"/>
  <c r="M203" i="2" s="1" a="1"/>
  <c r="M203" i="2" s="1"/>
  <c r="EG203" i="2"/>
  <c r="DY203" i="2"/>
  <c r="DE203" i="2"/>
  <c r="BV203" i="2"/>
  <c r="BO203" i="2"/>
  <c r="EQ203" i="2"/>
  <c r="DN152" i="2" a="1"/>
  <c r="DN152" i="2"/>
  <c r="CR203" i="2"/>
  <c r="CS145" i="2" a="1"/>
  <c r="CS145" i="2"/>
  <c r="EH203" i="2"/>
  <c r="EI25" i="2" a="1"/>
  <c r="EI25" i="2"/>
  <c r="DL203" i="2"/>
  <c r="DZ203" i="2"/>
  <c r="CQ203" i="2"/>
  <c r="BX121" i="2" a="1"/>
  <c r="BX121" i="2"/>
  <c r="AF203" i="2"/>
  <c r="U203" i="2"/>
  <c r="AP203" i="2"/>
  <c r="V203" i="2"/>
  <c r="AQ203" i="2"/>
  <c r="W203" i="2"/>
  <c r="AG203" i="2"/>
  <c r="FD202" i="2" a="1"/>
  <c r="FD202" i="2"/>
  <c r="FD7" i="2" a="1"/>
  <c r="FD7" i="2"/>
  <c r="FD40" i="2" a="1"/>
  <c r="FD40" i="2"/>
  <c r="FD32" i="2" a="1"/>
  <c r="FD32" i="2"/>
  <c r="FD77" i="2" a="1"/>
  <c r="FD77" i="2"/>
  <c r="FD119" i="2" a="1"/>
  <c r="FD119" i="2"/>
  <c r="FD109" i="2" a="1"/>
  <c r="FD109" i="2"/>
  <c r="FD95" i="2" a="1"/>
  <c r="FD95" i="2"/>
  <c r="CS52" i="2" a="1"/>
  <c r="CS52" i="2"/>
  <c r="DN143" i="2" a="1"/>
  <c r="DN143" i="2"/>
  <c r="BX163" i="2" a="1"/>
  <c r="BX163" i="2"/>
  <c r="EI94" i="2" a="1"/>
  <c r="EI94" i="2"/>
  <c r="EI54" i="2" a="1"/>
  <c r="EI54" i="2"/>
  <c r="EI135" i="2" a="1"/>
  <c r="EI135" i="2"/>
  <c r="EI201" i="2" a="1"/>
  <c r="EI201" i="2"/>
  <c r="GT37" i="2" a="1"/>
  <c r="GT37" i="2"/>
  <c r="GT201" i="2" a="1"/>
  <c r="GT201" i="2"/>
  <c r="GT146" i="2" a="1"/>
  <c r="GT146" i="2"/>
  <c r="FD110" i="2" a="1"/>
  <c r="FD110" i="2"/>
  <c r="DN200" i="2" a="1"/>
  <c r="DN200" i="2"/>
  <c r="GT114" i="2" a="1"/>
  <c r="GT114" i="2"/>
  <c r="EI18" i="2" a="1"/>
  <c r="EI18" i="2"/>
  <c r="EI51" i="2" a="1"/>
  <c r="EI51" i="2"/>
  <c r="DN113" i="2" a="1"/>
  <c r="DN113" i="2"/>
  <c r="DN67" i="2" a="1"/>
  <c r="DN67" i="2"/>
  <c r="DN74" i="2" a="1"/>
  <c r="DN74" i="2"/>
  <c r="DN181" i="2" a="1"/>
  <c r="DN181" i="2"/>
  <c r="DN118" i="2" a="1"/>
  <c r="DN118" i="2"/>
  <c r="DN101" i="2" a="1"/>
  <c r="DN101" i="2"/>
  <c r="DN160" i="2" a="1"/>
  <c r="DN160" i="2"/>
  <c r="DN154" i="2" a="1"/>
  <c r="DN154" i="2"/>
  <c r="DN19" i="2" a="1"/>
  <c r="DN19" i="2"/>
  <c r="DN17" i="2" a="1"/>
  <c r="DN17" i="2"/>
  <c r="DN187" i="2" a="1"/>
  <c r="DN187" i="2"/>
  <c r="DN39" i="2" a="1"/>
  <c r="DN39" i="2"/>
  <c r="DN92" i="2" a="1"/>
  <c r="DN92" i="2"/>
  <c r="DN88" i="2" a="1"/>
  <c r="DN88" i="2"/>
  <c r="DN9" i="2" a="1"/>
  <c r="DN9" i="2"/>
  <c r="DN22" i="2" a="1"/>
  <c r="DN22" i="2"/>
  <c r="DN201" i="2" a="1"/>
  <c r="DN201" i="2"/>
  <c r="BX153" i="2" a="1"/>
  <c r="BX153" i="2"/>
  <c r="FD128" i="2" a="1"/>
  <c r="FD128" i="2"/>
  <c r="DN29" i="2" a="1"/>
  <c r="DN29" i="2"/>
  <c r="GT82" i="2" a="1"/>
  <c r="GT82" i="2"/>
  <c r="EI6" i="2" a="1"/>
  <c r="EI6" i="2"/>
  <c r="EJ6" i="2"/>
  <c r="EI112" i="2" a="1"/>
  <c r="EI112" i="2"/>
  <c r="FY179" i="2" a="1"/>
  <c r="FY179" i="2"/>
  <c r="FY129" i="2" a="1"/>
  <c r="FY129" i="2"/>
  <c r="GT178" i="2" a="1"/>
  <c r="GT178" i="2"/>
  <c r="BX22" i="2" a="1"/>
  <c r="BX22" i="2"/>
  <c r="FT202" i="2"/>
  <c r="FQ203" i="2"/>
  <c r="CN202" i="2"/>
  <c r="CK203" i="2"/>
  <c r="HJ202" i="2"/>
  <c r="HG203" i="2"/>
  <c r="HH203" i="2"/>
  <c r="HJ203" i="2"/>
  <c r="EV203" i="2"/>
  <c r="EY202" i="2"/>
  <c r="GO202" i="2"/>
  <c r="GL203" i="2"/>
  <c r="GM203" i="2"/>
  <c r="GN203" i="2"/>
  <c r="GO203" i="2"/>
  <c r="ED202" i="2"/>
  <c r="EA203" i="2"/>
  <c r="DI202" i="2"/>
  <c r="GV6" i="2"/>
  <c r="GW6" i="2"/>
  <c r="GX6" i="2"/>
  <c r="GY6" i="2"/>
  <c r="GT77" i="2" a="1"/>
  <c r="GT77" i="2"/>
  <c r="GT195" i="2" a="1"/>
  <c r="GT195" i="2"/>
  <c r="GT54" i="2" a="1"/>
  <c r="GT54" i="2"/>
  <c r="GT188" i="2" a="1"/>
  <c r="GT188" i="2"/>
  <c r="GT75" i="2" a="1"/>
  <c r="GT75" i="2"/>
  <c r="GA6" i="2"/>
  <c r="GB6" i="2"/>
  <c r="GC6" i="2"/>
  <c r="GD6" i="2"/>
  <c r="FE7" i="2"/>
  <c r="FF6" i="2"/>
  <c r="FG6" i="2"/>
  <c r="FH6" i="2"/>
  <c r="FI6" i="2"/>
  <c r="EI124" i="2" a="1"/>
  <c r="EI124" i="2"/>
  <c r="EI37" i="2" a="1"/>
  <c r="EI37" i="2"/>
  <c r="EI14" i="2" a="1"/>
  <c r="EI14" i="2"/>
  <c r="EK6" i="2"/>
  <c r="EL6" i="2"/>
  <c r="EM6" i="2"/>
  <c r="EN6" i="2"/>
  <c r="EI151" i="2" a="1"/>
  <c r="EI151" i="2"/>
  <c r="EX203" i="2"/>
  <c r="EI155" i="2" a="1"/>
  <c r="EI155" i="2"/>
  <c r="EI80" i="2" a="1"/>
  <c r="EI80" i="2"/>
  <c r="DO7" i="2"/>
  <c r="DP6" i="2"/>
  <c r="DQ6" i="2"/>
  <c r="DR6" i="2"/>
  <c r="DS6" i="2"/>
  <c r="EB203" i="2"/>
  <c r="DN122" i="2" a="1"/>
  <c r="DN122" i="2"/>
  <c r="DN202" i="2" a="1"/>
  <c r="DN202" i="2"/>
  <c r="CU6" i="2"/>
  <c r="CV6" i="2"/>
  <c r="CW6" i="2"/>
  <c r="CX6" i="2"/>
  <c r="CM203" i="2"/>
  <c r="BZ6" i="2"/>
  <c r="CA6" i="2"/>
  <c r="CB6" i="2"/>
  <c r="CC6" i="2"/>
  <c r="FY93" i="2" a="1"/>
  <c r="FY93" i="2"/>
  <c r="FY151" i="2" a="1"/>
  <c r="FY151" i="2"/>
  <c r="FY39" i="2" a="1"/>
  <c r="FY39" i="2"/>
  <c r="GT190" i="2" a="1"/>
  <c r="GT190" i="2"/>
  <c r="CS168" i="2" a="1"/>
  <c r="CS168" i="2"/>
  <c r="FY64" i="2" a="1"/>
  <c r="FY64" i="2"/>
  <c r="CS155" i="2" a="1"/>
  <c r="CS155" i="2"/>
  <c r="CS50" i="2" a="1"/>
  <c r="CS50" i="2"/>
  <c r="CS172" i="2" a="1"/>
  <c r="CS172" i="2"/>
  <c r="CS55" i="2" a="1"/>
  <c r="CS55" i="2"/>
  <c r="CS110" i="2" a="1"/>
  <c r="CS110" i="2"/>
  <c r="DN64" i="2" a="1"/>
  <c r="DN64" i="2"/>
  <c r="FY48" i="2" a="1"/>
  <c r="FY48" i="2"/>
  <c r="FY109" i="2" a="1"/>
  <c r="FY109" i="2"/>
  <c r="FY159" i="2" a="1"/>
  <c r="FY159" i="2"/>
  <c r="GT142" i="2" a="1"/>
  <c r="GT142" i="2"/>
  <c r="DN68" i="2" a="1"/>
  <c r="DN68" i="2"/>
  <c r="DN100" i="2" a="1"/>
  <c r="DN100" i="2"/>
  <c r="BX19" i="2" a="1"/>
  <c r="BX19" i="2"/>
  <c r="EI121" i="2" a="1"/>
  <c r="EI121" i="2"/>
  <c r="GT144" i="2" a="1"/>
  <c r="GT144" i="2"/>
  <c r="FD91" i="2" a="1"/>
  <c r="FD91" i="2"/>
  <c r="FY147" i="2" a="1"/>
  <c r="FY147" i="2"/>
  <c r="FY152" i="2" a="1"/>
  <c r="FY152" i="2"/>
  <c r="FY133" i="2" a="1"/>
  <c r="FY133" i="2"/>
  <c r="CS28" i="2" a="1"/>
  <c r="CS28" i="2"/>
  <c r="DN112" i="2" a="1"/>
  <c r="DN112" i="2"/>
  <c r="DN91" i="2" a="1"/>
  <c r="DN91" i="2"/>
  <c r="GT183" i="2" a="1"/>
  <c r="GT183" i="2"/>
  <c r="EI126" i="2" a="1"/>
  <c r="EI126" i="2"/>
  <c r="CS111" i="2" a="1"/>
  <c r="CS111" i="2"/>
  <c r="GT202" i="2" a="1"/>
  <c r="GT202" i="2"/>
  <c r="FY156" i="2" a="1"/>
  <c r="FY156" i="2"/>
  <c r="FY196" i="2" a="1"/>
  <c r="FY196" i="2"/>
  <c r="DN197" i="2" a="1"/>
  <c r="DN197" i="2"/>
  <c r="DN26" i="2" a="1"/>
  <c r="DN26" i="2"/>
  <c r="GT93" i="2" a="1"/>
  <c r="GT93" i="2"/>
  <c r="GT191" i="2" a="1"/>
  <c r="GT191" i="2"/>
  <c r="EI166" i="2" a="1"/>
  <c r="EI166" i="2"/>
  <c r="EI106" i="2" a="1"/>
  <c r="EI106" i="2"/>
  <c r="CS21" i="2" a="1"/>
  <c r="CS21" i="2"/>
  <c r="FY95" i="2" a="1"/>
  <c r="FY95" i="2"/>
  <c r="FY96" i="2" a="1"/>
  <c r="FY96" i="2"/>
  <c r="FY161" i="2" a="1"/>
  <c r="FY161" i="2"/>
  <c r="CS47" i="2" a="1"/>
  <c r="CS47" i="2"/>
  <c r="GT48" i="2" a="1"/>
  <c r="GT48" i="2"/>
  <c r="DN153" i="2" a="1"/>
  <c r="DN153" i="2"/>
  <c r="DN158" i="2" a="1"/>
  <c r="DN158" i="2"/>
  <c r="BX108" i="2" a="1"/>
  <c r="BX108" i="2"/>
  <c r="GT113" i="2" a="1"/>
  <c r="GT113" i="2"/>
  <c r="FY41" i="2" a="1"/>
  <c r="FY41" i="2"/>
  <c r="FY34" i="2" a="1"/>
  <c r="FY34" i="2"/>
  <c r="EI32" i="2" a="1"/>
  <c r="EI32" i="2"/>
  <c r="CS64" i="2" a="1"/>
  <c r="CS64" i="2"/>
  <c r="DN77" i="2" a="1"/>
  <c r="DN77" i="2"/>
  <c r="GT20" i="2" a="1"/>
  <c r="GT20" i="2"/>
  <c r="GT120" i="2" a="1"/>
  <c r="GT120" i="2"/>
  <c r="EI111" i="2" a="1"/>
  <c r="EI111" i="2"/>
  <c r="CS173" i="2" a="1"/>
  <c r="CS173" i="2"/>
  <c r="EI116" i="2" a="1"/>
  <c r="EI116" i="2"/>
  <c r="EI34" i="2" a="1"/>
  <c r="EI34" i="2"/>
  <c r="EI33" i="2" a="1"/>
  <c r="EI33" i="2"/>
  <c r="CL203" i="2"/>
  <c r="DH203" i="2"/>
  <c r="FY119" i="2" a="1"/>
  <c r="FY119" i="2"/>
  <c r="FY76" i="2" a="1"/>
  <c r="FY76" i="2"/>
  <c r="FY20" i="2" a="1"/>
  <c r="FY20" i="2"/>
  <c r="GT41" i="2" a="1"/>
  <c r="GT41" i="2"/>
  <c r="EI13" i="2" a="1"/>
  <c r="EI13" i="2"/>
  <c r="FD89" i="2" a="1"/>
  <c r="FD89" i="2"/>
  <c r="FD176" i="2" a="1"/>
  <c r="FD176" i="2"/>
  <c r="DN203" i="2" a="1"/>
  <c r="DN203" i="2"/>
  <c r="DN145" i="2" a="1"/>
  <c r="DN145" i="2"/>
  <c r="DN54" i="2" a="1"/>
  <c r="DN54" i="2"/>
  <c r="DN136" i="2" a="1"/>
  <c r="DN136" i="2"/>
  <c r="DN40" i="2" a="1"/>
  <c r="DN40" i="2"/>
  <c r="DN155" i="2" a="1"/>
  <c r="DN155" i="2"/>
  <c r="DN63" i="2" a="1"/>
  <c r="DN63" i="2"/>
  <c r="DN124" i="2" a="1"/>
  <c r="DN124" i="2"/>
  <c r="DN18" i="2" a="1"/>
  <c r="DN18" i="2"/>
  <c r="DN94" i="2" a="1"/>
  <c r="DN94" i="2"/>
  <c r="DN172" i="2" a="1"/>
  <c r="DN172" i="2"/>
  <c r="DN110" i="2" a="1"/>
  <c r="DN110" i="2"/>
  <c r="DN156" i="2" a="1"/>
  <c r="DN156" i="2"/>
  <c r="DN47" i="2" a="1"/>
  <c r="DN47" i="2"/>
  <c r="DN132" i="2" a="1"/>
  <c r="DN132" i="2"/>
  <c r="DN10" i="2" a="1"/>
  <c r="DN10" i="2"/>
  <c r="DN86" i="2" a="1"/>
  <c r="DN86" i="2"/>
  <c r="DN24" i="2" a="1"/>
  <c r="DN24" i="2"/>
  <c r="DN46" i="2" a="1"/>
  <c r="DN46" i="2"/>
  <c r="DN163" i="2" a="1"/>
  <c r="DN163" i="2"/>
  <c r="DN14" i="2" a="1"/>
  <c r="DN14" i="2"/>
  <c r="DN59" i="2" a="1"/>
  <c r="DN59" i="2"/>
  <c r="DN105" i="2" a="1"/>
  <c r="DN105" i="2"/>
  <c r="DN11" i="2" a="1"/>
  <c r="DN11" i="2"/>
  <c r="DN43" i="2" a="1"/>
  <c r="DN43" i="2"/>
  <c r="DN65" i="2" a="1"/>
  <c r="DN65" i="2"/>
  <c r="DN195" i="2" a="1"/>
  <c r="DN195" i="2"/>
  <c r="DN150" i="2" a="1"/>
  <c r="DN150" i="2"/>
  <c r="DN182" i="2" a="1"/>
  <c r="DN182" i="2"/>
  <c r="DN106" i="2" a="1"/>
  <c r="DN106" i="2"/>
  <c r="DN190" i="2" a="1"/>
  <c r="DN190" i="2"/>
  <c r="DN90" i="2" a="1"/>
  <c r="DN90" i="2"/>
  <c r="DN83" i="2" a="1"/>
  <c r="DN83" i="2"/>
  <c r="GT151" i="2" a="1"/>
  <c r="GT151" i="2"/>
  <c r="FY27" i="2" a="1"/>
  <c r="FY27" i="2"/>
  <c r="FY22" i="2" a="1"/>
  <c r="FY22" i="2"/>
  <c r="FY65" i="2" a="1"/>
  <c r="FY65" i="2"/>
  <c r="CS91" i="2" a="1"/>
  <c r="CS91" i="2"/>
  <c r="DN165" i="2" a="1"/>
  <c r="DN165" i="2"/>
  <c r="DN111" i="2" a="1"/>
  <c r="DN111" i="2"/>
  <c r="CS114" i="2" a="1"/>
  <c r="CS114" i="2"/>
  <c r="EI24" i="2" a="1"/>
  <c r="EI24" i="2"/>
  <c r="CS86" i="2" a="1"/>
  <c r="CS86" i="2"/>
  <c r="BX97" i="2" a="1"/>
  <c r="BX97" i="2"/>
  <c r="BX202" i="2" a="1"/>
  <c r="BX202" i="2"/>
  <c r="FY31" i="2" a="1"/>
  <c r="FY31" i="2"/>
  <c r="FY26" i="2" a="1"/>
  <c r="FY26" i="2"/>
  <c r="FY43" i="2" a="1"/>
  <c r="FY43" i="2"/>
  <c r="EI78" i="2" a="1"/>
  <c r="EI78" i="2"/>
  <c r="DN78" i="2" a="1"/>
  <c r="DN78" i="2"/>
  <c r="DN178" i="2" a="1"/>
  <c r="DN178" i="2"/>
  <c r="GT34" i="2" a="1"/>
  <c r="GT34" i="2"/>
  <c r="GT198" i="2" a="1"/>
  <c r="GT198" i="2"/>
  <c r="EI158" i="2" a="1"/>
  <c r="EI158" i="2"/>
  <c r="BX184" i="2" a="1"/>
  <c r="BX184" i="2"/>
  <c r="GT36" i="2" a="1"/>
  <c r="GT36" i="2"/>
  <c r="FY7" i="2" a="1"/>
  <c r="FY7" i="2"/>
  <c r="FZ7" i="2"/>
  <c r="FY100" i="2" a="1"/>
  <c r="FY100" i="2"/>
  <c r="CS147" i="2" a="1"/>
  <c r="CS147" i="2"/>
  <c r="CS163" i="2" a="1"/>
  <c r="CS163" i="2"/>
  <c r="CS158" i="2" a="1"/>
  <c r="CS158" i="2"/>
  <c r="CS150" i="2" a="1"/>
  <c r="CS150" i="2"/>
  <c r="CS45" i="2" a="1"/>
  <c r="CS45" i="2"/>
  <c r="EW203" i="2"/>
  <c r="FY25" i="2" a="1"/>
  <c r="FY25" i="2"/>
  <c r="FY130" i="2" a="1"/>
  <c r="FY130" i="2"/>
  <c r="FY117" i="2" a="1"/>
  <c r="FY117" i="2"/>
  <c r="BX142" i="2" a="1"/>
  <c r="BX142" i="2"/>
  <c r="DN41" i="2" a="1"/>
  <c r="DN41" i="2"/>
  <c r="DN142" i="2" a="1"/>
  <c r="DN142" i="2"/>
  <c r="CS108" i="2" a="1"/>
  <c r="CS108" i="2"/>
  <c r="GT174" i="2" a="1"/>
  <c r="GT174" i="2"/>
  <c r="EI181" i="2" a="1"/>
  <c r="EI181" i="2"/>
  <c r="CS66" i="2" a="1"/>
  <c r="CS66" i="2"/>
  <c r="FD185" i="2" a="1"/>
  <c r="FD185" i="2"/>
  <c r="FY125" i="2" a="1"/>
  <c r="FY125" i="2"/>
  <c r="FY127" i="2" a="1"/>
  <c r="FY127" i="2"/>
  <c r="FY197" i="2" a="1"/>
  <c r="FY197" i="2"/>
  <c r="DN95" i="2" a="1"/>
  <c r="DN95" i="2"/>
  <c r="GT121" i="2" a="1"/>
  <c r="GT121" i="2"/>
  <c r="DN171" i="2" a="1"/>
  <c r="DN171" i="2"/>
  <c r="DN120" i="2" a="1"/>
  <c r="DN120" i="2"/>
  <c r="GT169" i="2" a="1"/>
  <c r="GT169" i="2"/>
  <c r="GT11" i="2" a="1"/>
  <c r="GT11" i="2"/>
  <c r="CS151" i="2" a="1"/>
  <c r="CS151" i="2"/>
  <c r="CS13" i="2" a="1"/>
  <c r="CS13" i="2"/>
  <c r="FY174" i="2" a="1"/>
  <c r="FY174" i="2"/>
  <c r="FY114" i="2" a="1"/>
  <c r="FY114" i="2"/>
  <c r="EI131" i="2" a="1"/>
  <c r="EI131" i="2"/>
  <c r="DN97" i="2" a="1"/>
  <c r="DN97" i="2"/>
  <c r="DN109" i="2" a="1"/>
  <c r="DN109" i="2"/>
  <c r="DN119" i="2" a="1"/>
  <c r="DN119" i="2"/>
  <c r="GT122" i="2" a="1"/>
  <c r="GT122" i="2"/>
  <c r="EI95" i="2" a="1"/>
  <c r="EI95" i="2"/>
  <c r="CS16" i="2" a="1"/>
  <c r="CS16" i="2"/>
  <c r="CS190" i="2" a="1"/>
  <c r="CS190" i="2"/>
  <c r="FD85" i="2" a="1"/>
  <c r="FD85" i="2"/>
  <c r="FY84" i="2" a="1"/>
  <c r="FY84" i="2"/>
  <c r="FY105" i="2" a="1"/>
  <c r="FY105" i="2"/>
  <c r="FY120" i="2" a="1"/>
  <c r="FY120" i="2"/>
  <c r="DN127" i="2" a="1"/>
  <c r="DN127" i="2"/>
  <c r="EC203" i="2"/>
  <c r="DN84" i="2" a="1"/>
  <c r="DN84" i="2"/>
  <c r="DN32" i="2" a="1"/>
  <c r="DN32" i="2"/>
  <c r="CS200" i="2" a="1"/>
  <c r="CS200" i="2"/>
  <c r="GT72" i="2" a="1"/>
  <c r="GT72" i="2"/>
  <c r="FY201" i="2" a="1"/>
  <c r="FY201" i="2"/>
  <c r="FY82" i="2" a="1"/>
  <c r="FY82" i="2"/>
  <c r="FY126" i="2" a="1"/>
  <c r="FY126" i="2"/>
  <c r="DN21" i="2" a="1"/>
  <c r="DN21" i="2"/>
  <c r="DN121" i="2" a="1"/>
  <c r="DN121" i="2"/>
  <c r="DN15" i="2" a="1"/>
  <c r="DN15" i="2"/>
  <c r="GT79" i="2" a="1"/>
  <c r="GT79" i="2"/>
  <c r="GT199" i="2" a="1"/>
  <c r="GT199" i="2"/>
  <c r="CS117" i="2" a="1"/>
  <c r="CS117" i="2"/>
  <c r="EI194" i="2" a="1"/>
  <c r="EI194" i="2"/>
  <c r="EI167" i="2" a="1"/>
  <c r="EI167" i="2"/>
  <c r="EI171" i="2" a="1"/>
  <c r="EI171" i="2"/>
  <c r="DG203" i="2"/>
  <c r="DI203" i="2"/>
  <c r="ED203" i="2"/>
  <c r="FY107" i="2" a="1"/>
  <c r="FY107" i="2"/>
  <c r="CN203" i="2"/>
  <c r="FY36" i="2" a="1"/>
  <c r="FY36" i="2"/>
  <c r="FY53" i="2" a="1"/>
  <c r="FY53" i="2"/>
  <c r="FY145" i="2" a="1"/>
  <c r="FY145" i="2"/>
  <c r="GT42" i="2" a="1"/>
  <c r="GT42" i="2"/>
  <c r="FD203" i="2" a="1"/>
  <c r="FD203" i="2"/>
  <c r="FD144" i="2" a="1"/>
  <c r="FD144" i="2"/>
  <c r="FD164" i="2" a="1"/>
  <c r="FD164" i="2"/>
  <c r="FD168" i="2" a="1"/>
  <c r="FD168" i="2"/>
  <c r="FD141" i="2" a="1"/>
  <c r="FD141" i="2"/>
  <c r="FD24" i="2" a="1"/>
  <c r="FD24" i="2"/>
  <c r="FD17" i="2" a="1"/>
  <c r="FD17" i="2"/>
  <c r="FD148" i="2" a="1"/>
  <c r="FD148" i="2"/>
  <c r="FD55" i="2" a="1"/>
  <c r="FD55" i="2"/>
  <c r="FD121" i="2" a="1"/>
  <c r="FD121" i="2"/>
  <c r="FD183" i="2" a="1"/>
  <c r="FD183" i="2"/>
  <c r="FD150" i="2" a="1"/>
  <c r="FD150" i="2"/>
  <c r="FD192" i="2" a="1"/>
  <c r="FD192" i="2"/>
  <c r="FD113" i="2" a="1"/>
  <c r="FD113" i="2"/>
  <c r="FD57" i="2" a="1"/>
  <c r="FD57" i="2"/>
  <c r="FD162" i="2" a="1"/>
  <c r="FD162" i="2"/>
  <c r="FD152" i="2" a="1"/>
  <c r="FD152" i="2"/>
  <c r="FD49" i="2" a="1"/>
  <c r="FD49" i="2"/>
  <c r="FD11" i="2" a="1"/>
  <c r="FD11" i="2"/>
  <c r="FD79" i="2" a="1"/>
  <c r="FD79" i="2"/>
  <c r="FD80" i="2" a="1"/>
  <c r="FD80" i="2"/>
  <c r="FD20" i="2" a="1"/>
  <c r="FD20" i="2"/>
  <c r="FD146" i="2" a="1"/>
  <c r="FD146" i="2"/>
  <c r="FD65" i="2" a="1"/>
  <c r="FD65" i="2"/>
  <c r="FD81" i="2" a="1"/>
  <c r="FD81" i="2"/>
  <c r="FD15" i="2" a="1"/>
  <c r="FD15" i="2"/>
  <c r="FD188" i="2" a="1"/>
  <c r="FD188" i="2"/>
  <c r="FD21" i="2" a="1"/>
  <c r="FD21" i="2"/>
  <c r="FD83" i="2" a="1"/>
  <c r="FD83" i="2"/>
  <c r="FD140" i="2" a="1"/>
  <c r="FD140" i="2"/>
  <c r="FD22" i="2" a="1"/>
  <c r="FD22" i="2"/>
  <c r="FD38" i="2" a="1"/>
  <c r="FD38" i="2"/>
  <c r="FD189" i="2" a="1"/>
  <c r="FD189" i="2"/>
  <c r="FD13" i="2" a="1"/>
  <c r="FD13" i="2"/>
  <c r="FD125" i="2" a="1"/>
  <c r="FD125" i="2"/>
  <c r="FD86" i="2" a="1"/>
  <c r="FD86" i="2"/>
  <c r="FD114" i="2" a="1"/>
  <c r="FD114" i="2"/>
  <c r="FD84" i="2" a="1"/>
  <c r="FD84" i="2"/>
  <c r="FD197" i="2" a="1"/>
  <c r="FD197" i="2"/>
  <c r="FD94" i="2" a="1"/>
  <c r="FD94" i="2"/>
  <c r="FD124" i="2" a="1"/>
  <c r="FD124" i="2"/>
  <c r="FD9" i="2" a="1"/>
  <c r="FD9" i="2"/>
  <c r="FD50" i="2" a="1"/>
  <c r="FD50" i="2"/>
  <c r="FD116" i="2" a="1"/>
  <c r="FD116" i="2"/>
  <c r="FD196" i="2" a="1"/>
  <c r="FD196" i="2"/>
  <c r="FD177" i="2" a="1"/>
  <c r="FD177" i="2"/>
  <c r="FD182" i="2" a="1"/>
  <c r="FD182" i="2"/>
  <c r="FD75" i="2" a="1"/>
  <c r="FD75" i="2"/>
  <c r="FD120" i="2" a="1"/>
  <c r="FD120" i="2"/>
  <c r="FD163" i="2" a="1"/>
  <c r="FD163" i="2"/>
  <c r="FD19" i="2" a="1"/>
  <c r="FD19" i="2"/>
  <c r="FD64" i="2" a="1"/>
  <c r="FD64" i="2"/>
  <c r="FD117" i="2" a="1"/>
  <c r="FD117" i="2"/>
  <c r="FD126" i="2" a="1"/>
  <c r="FD126" i="2"/>
  <c r="FD51" i="2" a="1"/>
  <c r="FD51" i="2"/>
  <c r="FD175" i="2" a="1"/>
  <c r="FD175" i="2"/>
  <c r="FD170" i="2" a="1"/>
  <c r="FD170" i="2"/>
  <c r="FD12" i="2" a="1"/>
  <c r="FD12" i="2"/>
  <c r="FD111" i="2" a="1"/>
  <c r="FD111" i="2"/>
  <c r="FD131" i="2" a="1"/>
  <c r="FD131" i="2"/>
  <c r="FD105" i="2" a="1"/>
  <c r="FD105" i="2"/>
  <c r="FD200" i="2" a="1"/>
  <c r="FD200" i="2"/>
  <c r="FD103" i="2" a="1"/>
  <c r="FD103" i="2"/>
  <c r="FD155" i="2" a="1"/>
  <c r="FD155" i="2"/>
  <c r="FD26" i="2" a="1"/>
  <c r="FD26" i="2"/>
  <c r="FD161" i="2" a="1"/>
  <c r="FD161" i="2"/>
  <c r="FD31" i="2" a="1"/>
  <c r="FD31" i="2"/>
  <c r="FD129" i="2" a="1"/>
  <c r="FD129" i="2"/>
  <c r="FD23" i="2" a="1"/>
  <c r="FD23" i="2"/>
  <c r="FD71" i="2" a="1"/>
  <c r="FD71" i="2"/>
  <c r="FD34" i="2" a="1"/>
  <c r="FD34" i="2"/>
  <c r="FD25" i="2" a="1"/>
  <c r="FD25" i="2"/>
  <c r="FD133" i="2" a="1"/>
  <c r="FD133" i="2"/>
  <c r="FD191" i="2" a="1"/>
  <c r="FD191" i="2"/>
  <c r="FD28" i="2" a="1"/>
  <c r="FD28" i="2"/>
  <c r="FD149" i="2" a="1"/>
  <c r="FD149" i="2"/>
  <c r="FD142" i="2" a="1"/>
  <c r="FD142" i="2"/>
  <c r="FD194" i="2" a="1"/>
  <c r="FD194" i="2"/>
  <c r="FD60" i="2" a="1"/>
  <c r="FD60" i="2"/>
  <c r="FD153" i="2" a="1"/>
  <c r="FD153" i="2"/>
  <c r="FD156" i="2" a="1"/>
  <c r="FD156" i="2"/>
  <c r="FD74" i="2" a="1"/>
  <c r="FD74" i="2"/>
  <c r="FD70" i="2" a="1"/>
  <c r="FD70" i="2"/>
  <c r="FD93" i="2" a="1"/>
  <c r="FD93" i="2"/>
  <c r="FD151" i="2" a="1"/>
  <c r="FD151" i="2"/>
  <c r="FD159" i="2" a="1"/>
  <c r="FD159" i="2"/>
  <c r="FD59" i="2" a="1"/>
  <c r="FD59" i="2"/>
  <c r="FD37" i="2" a="1"/>
  <c r="FD37" i="2"/>
  <c r="FD102" i="2" a="1"/>
  <c r="FD102" i="2"/>
  <c r="FD193" i="2" a="1"/>
  <c r="FD193" i="2"/>
  <c r="FD67" i="2" a="1"/>
  <c r="FD67" i="2"/>
  <c r="FD72" i="2" a="1"/>
  <c r="FD72" i="2"/>
  <c r="FD92" i="2" a="1"/>
  <c r="FD92" i="2"/>
  <c r="FD41" i="2" a="1"/>
  <c r="FD41" i="2"/>
  <c r="FD173" i="2" a="1"/>
  <c r="FD173" i="2"/>
  <c r="FD171" i="2" a="1"/>
  <c r="FD171" i="2"/>
  <c r="FD180" i="2" a="1"/>
  <c r="FD180" i="2"/>
  <c r="FD56" i="2" a="1"/>
  <c r="FD56" i="2"/>
  <c r="FD44" i="2" a="1"/>
  <c r="FD44" i="2"/>
  <c r="FD35" i="2" a="1"/>
  <c r="FD35" i="2"/>
  <c r="FD154" i="2" a="1"/>
  <c r="FD154" i="2"/>
  <c r="FD195" i="2" a="1"/>
  <c r="FD195" i="2"/>
  <c r="FD82" i="2" a="1"/>
  <c r="FD82" i="2"/>
  <c r="FD101" i="2" a="1"/>
  <c r="FD101" i="2"/>
  <c r="FD18" i="2" a="1"/>
  <c r="FD18" i="2"/>
  <c r="FD106" i="2" a="1"/>
  <c r="FD106" i="2"/>
  <c r="FD47" i="2" a="1"/>
  <c r="FD47" i="2"/>
  <c r="FD98" i="2" a="1"/>
  <c r="FD98" i="2"/>
  <c r="FD99" i="2" a="1"/>
  <c r="FD99" i="2"/>
  <c r="FD46" i="2" a="1"/>
  <c r="FD46" i="2"/>
  <c r="FD45" i="2" a="1"/>
  <c r="FD45" i="2"/>
  <c r="FD187" i="2" a="1"/>
  <c r="FD187" i="2"/>
  <c r="FD172" i="2" a="1"/>
  <c r="FD172" i="2"/>
  <c r="FD69" i="2" a="1"/>
  <c r="FD69" i="2"/>
  <c r="FD88" i="2" a="1"/>
  <c r="FD88" i="2"/>
  <c r="FD42" i="2" a="1"/>
  <c r="FD42" i="2"/>
  <c r="FD147" i="2" a="1"/>
  <c r="FD147" i="2"/>
  <c r="FD160" i="2" a="1"/>
  <c r="FD160" i="2"/>
  <c r="FD39" i="2" a="1"/>
  <c r="FD39" i="2"/>
  <c r="FD179" i="2" a="1"/>
  <c r="FD179" i="2"/>
  <c r="FD166" i="2" a="1"/>
  <c r="FD166" i="2"/>
  <c r="FD100" i="2" a="1"/>
  <c r="FD100" i="2"/>
  <c r="FD167" i="2" a="1"/>
  <c r="FD167" i="2"/>
  <c r="FD165" i="2" a="1"/>
  <c r="FD165" i="2"/>
  <c r="FD158" i="2" a="1"/>
  <c r="FD158" i="2"/>
  <c r="FD199" i="2" a="1"/>
  <c r="FD199" i="2"/>
  <c r="FD145" i="2" a="1"/>
  <c r="FD145" i="2"/>
  <c r="FD29" i="2" a="1"/>
  <c r="FD29" i="2"/>
  <c r="FD136" i="2" a="1"/>
  <c r="FD136" i="2"/>
  <c r="FD27" i="2" a="1"/>
  <c r="FD27" i="2"/>
  <c r="FD143" i="2" a="1"/>
  <c r="FD143" i="2"/>
  <c r="FD76" i="2" a="1"/>
  <c r="FD76" i="2"/>
  <c r="FD43" i="2" a="1"/>
  <c r="FD43" i="2"/>
  <c r="FD174" i="2" a="1"/>
  <c r="FD174" i="2"/>
  <c r="FD53" i="2" a="1"/>
  <c r="FD53" i="2"/>
  <c r="FD54" i="2" a="1"/>
  <c r="FD54" i="2"/>
  <c r="FD16" i="2" a="1"/>
  <c r="FD16" i="2"/>
  <c r="FD108" i="2" a="1"/>
  <c r="FD108" i="2"/>
  <c r="FD62" i="2" a="1"/>
  <c r="FD62" i="2"/>
  <c r="FD87" i="2" a="1"/>
  <c r="FD87" i="2"/>
  <c r="FD130" i="2" a="1"/>
  <c r="FD130" i="2"/>
  <c r="FD169" i="2" a="1"/>
  <c r="FD169" i="2"/>
  <c r="FD97" i="2" a="1"/>
  <c r="FD97" i="2"/>
  <c r="FD181" i="2" a="1"/>
  <c r="FD181" i="2"/>
  <c r="FD52" i="2" a="1"/>
  <c r="FD52" i="2"/>
  <c r="FD63" i="2" a="1"/>
  <c r="FD63" i="2"/>
  <c r="FD30" i="2" a="1"/>
  <c r="FD30" i="2"/>
  <c r="FD10" i="2" a="1"/>
  <c r="FD10" i="2"/>
  <c r="FD186" i="2" a="1"/>
  <c r="FD186" i="2"/>
  <c r="FD14" i="2" a="1"/>
  <c r="FD14" i="2"/>
  <c r="FD184" i="2" a="1"/>
  <c r="FD184" i="2"/>
  <c r="FD58" i="2" a="1"/>
  <c r="FD58" i="2"/>
  <c r="FD134" i="2" a="1"/>
  <c r="FD134" i="2"/>
  <c r="FD190" i="2" a="1"/>
  <c r="FD190" i="2"/>
  <c r="FD139" i="2" a="1"/>
  <c r="FD139" i="2"/>
  <c r="FD78" i="2" a="1"/>
  <c r="FD78" i="2"/>
  <c r="FD112" i="2" a="1"/>
  <c r="FD112" i="2"/>
  <c r="FY71" i="2" a="1"/>
  <c r="FY71" i="2"/>
  <c r="FY86" i="2" a="1"/>
  <c r="FY86" i="2"/>
  <c r="FY97" i="2" a="1"/>
  <c r="FY97" i="2"/>
  <c r="DN31" i="2" a="1"/>
  <c r="DN31" i="2"/>
  <c r="DN23" i="2" a="1"/>
  <c r="DN23" i="2"/>
  <c r="DN55" i="2" a="1"/>
  <c r="DN55" i="2"/>
  <c r="GT103" i="2" a="1"/>
  <c r="GT103" i="2"/>
  <c r="EI184" i="2" a="1"/>
  <c r="EI184" i="2"/>
  <c r="BX160" i="2" a="1"/>
  <c r="BX160" i="2"/>
  <c r="CS84" i="2" a="1"/>
  <c r="CS84" i="2"/>
  <c r="DN188" i="2" a="1"/>
  <c r="DN188" i="2"/>
  <c r="GT171" i="2" a="1"/>
  <c r="GT171" i="2"/>
  <c r="FY165" i="2" a="1"/>
  <c r="FY165" i="2"/>
  <c r="FY135" i="2" a="1"/>
  <c r="FY135" i="2"/>
  <c r="FY59" i="2" a="1"/>
  <c r="FY59" i="2"/>
  <c r="CS74" i="2" a="1"/>
  <c r="CS74" i="2"/>
  <c r="DN144" i="2" a="1"/>
  <c r="DN144" i="2"/>
  <c r="DN129" i="2" a="1"/>
  <c r="DN129" i="2"/>
  <c r="EI144" i="2" a="1"/>
  <c r="EI144" i="2"/>
  <c r="GT18" i="2" a="1"/>
  <c r="GT18" i="2"/>
  <c r="EI68" i="2" a="1"/>
  <c r="EI68" i="2"/>
  <c r="DN53" i="2" a="1"/>
  <c r="DN53" i="2"/>
  <c r="GT67" i="2" a="1"/>
  <c r="GT67" i="2"/>
  <c r="FY51" i="2" a="1"/>
  <c r="FY51" i="2"/>
  <c r="FY200" i="2" a="1"/>
  <c r="FY200" i="2"/>
  <c r="CS130" i="2" a="1"/>
  <c r="CS130" i="2"/>
  <c r="CS87" i="2" a="1"/>
  <c r="CS87" i="2"/>
  <c r="CS27" i="2" a="1"/>
  <c r="CS27" i="2"/>
  <c r="CS75" i="2" a="1"/>
  <c r="CS75" i="2"/>
  <c r="CS81" i="2" a="1"/>
  <c r="CS81" i="2"/>
  <c r="BC202" i="2" a="1"/>
  <c r="BC202" i="2" s="1"/>
  <c r="FY199" i="2" a="1"/>
  <c r="FY199" i="2"/>
  <c r="FY106" i="2" a="1"/>
  <c r="FY106" i="2"/>
  <c r="EI48" i="2" a="1"/>
  <c r="EI48" i="2"/>
  <c r="EI193" i="2" a="1"/>
  <c r="EI193" i="2"/>
  <c r="DN193" i="2" a="1"/>
  <c r="DN193" i="2"/>
  <c r="DN176" i="2" a="1"/>
  <c r="DN176" i="2"/>
  <c r="DN137" i="2" a="1"/>
  <c r="DN137" i="2"/>
  <c r="GT13" i="2" a="1"/>
  <c r="GT13" i="2"/>
  <c r="EI19" i="2" a="1"/>
  <c r="EI19" i="2"/>
  <c r="GT166" i="2" a="1"/>
  <c r="GT166" i="2"/>
  <c r="CS19" i="2" a="1"/>
  <c r="CS19" i="2"/>
  <c r="EI7" i="2" a="1"/>
  <c r="EI7" i="2"/>
  <c r="EJ7" i="2"/>
  <c r="FY178" i="2" a="1"/>
  <c r="FY178" i="2"/>
  <c r="FY173" i="2" a="1"/>
  <c r="FY173" i="2"/>
  <c r="FY177" i="2" a="1"/>
  <c r="FY177" i="2"/>
  <c r="DN140" i="2" a="1"/>
  <c r="DN140" i="2"/>
  <c r="DN34" i="2" a="1"/>
  <c r="DN34" i="2"/>
  <c r="DN16" i="2" a="1"/>
  <c r="DN16" i="2"/>
  <c r="GT133" i="2" a="1"/>
  <c r="GT133" i="2"/>
  <c r="EI159" i="2" a="1"/>
  <c r="EI159" i="2"/>
  <c r="EI65" i="2" a="1"/>
  <c r="EI65" i="2"/>
  <c r="GT26" i="2" a="1"/>
  <c r="GT26" i="2"/>
  <c r="CS122" i="2" a="1"/>
  <c r="CS122" i="2"/>
  <c r="CS167" i="2" a="1"/>
  <c r="CS167" i="2"/>
  <c r="FY35" i="2" a="1"/>
  <c r="FY35" i="2"/>
  <c r="FY87" i="2" a="1"/>
  <c r="FY87" i="2"/>
  <c r="FY45" i="2" a="1"/>
  <c r="FY45" i="2"/>
  <c r="CS12" i="2" a="1"/>
  <c r="CS12" i="2"/>
  <c r="CS9" i="2" a="1"/>
  <c r="CS9" i="2"/>
  <c r="DN76" i="2" a="1"/>
  <c r="DN76" i="2"/>
  <c r="DN151" i="2" a="1"/>
  <c r="DN151" i="2"/>
  <c r="GT141" i="2" a="1"/>
  <c r="GT141" i="2"/>
  <c r="CS178" i="2" a="1"/>
  <c r="CS178" i="2"/>
  <c r="FD123" i="2" a="1"/>
  <c r="FD123" i="2"/>
  <c r="FY98" i="2" a="1"/>
  <c r="FY98" i="2"/>
  <c r="FY132" i="2" a="1"/>
  <c r="FY132" i="2"/>
  <c r="FY143" i="2" a="1"/>
  <c r="FY143" i="2"/>
  <c r="DN173" i="2" a="1"/>
  <c r="DN173" i="2"/>
  <c r="DN131" i="2" a="1"/>
  <c r="DN131" i="2"/>
  <c r="DN196" i="2" a="1"/>
  <c r="DN196" i="2"/>
  <c r="GT159" i="2" a="1"/>
  <c r="GT159" i="2"/>
  <c r="FY182" i="2" a="1"/>
  <c r="FY182" i="2"/>
  <c r="FY56" i="2" a="1"/>
  <c r="FY56" i="2"/>
  <c r="FY46" i="2" a="1"/>
  <c r="FY46" i="2"/>
  <c r="FY74" i="2" a="1"/>
  <c r="FY74" i="2"/>
  <c r="GT102" i="2" a="1"/>
  <c r="GT102" i="2"/>
  <c r="DN28" i="2" a="1"/>
  <c r="DN28" i="2"/>
  <c r="DN51" i="2" a="1"/>
  <c r="DN51" i="2"/>
  <c r="FD36" i="2" a="1"/>
  <c r="FD36" i="2"/>
  <c r="CS123" i="2" a="1"/>
  <c r="CS123" i="2"/>
  <c r="EI199" i="2" a="1"/>
  <c r="EI199" i="2"/>
  <c r="EI71" i="2" a="1"/>
  <c r="EI71" i="2"/>
  <c r="EI156" i="2" a="1"/>
  <c r="EI156" i="2"/>
  <c r="DN49" i="2" a="1"/>
  <c r="DN49" i="2"/>
  <c r="CS138" i="2" a="1"/>
  <c r="CS138" i="2"/>
  <c r="FY111" i="2" a="1"/>
  <c r="FY111" i="2"/>
  <c r="BX203" i="2" a="1"/>
  <c r="BX203" i="2"/>
  <c r="BX135" i="2" a="1"/>
  <c r="BX135" i="2"/>
  <c r="BX43" i="2" a="1"/>
  <c r="BX43" i="2"/>
  <c r="BX164" i="2" a="1"/>
  <c r="BX164" i="2"/>
  <c r="BX166" i="2" a="1"/>
  <c r="BX166" i="2"/>
  <c r="BX85" i="2" a="1"/>
  <c r="BX85" i="2"/>
  <c r="BX79" i="2" a="1"/>
  <c r="BX79" i="2"/>
  <c r="BX186" i="2" a="1"/>
  <c r="BX186" i="2"/>
  <c r="BX105" i="2" a="1"/>
  <c r="BX105" i="2"/>
  <c r="BX196" i="2" a="1"/>
  <c r="BX196" i="2"/>
  <c r="BX156" i="2" a="1"/>
  <c r="BX156" i="2"/>
  <c r="BX193" i="2" a="1"/>
  <c r="BX193" i="2"/>
  <c r="BX90" i="2" a="1"/>
  <c r="BX90" i="2"/>
  <c r="BX59" i="2" a="1"/>
  <c r="BX59" i="2"/>
  <c r="BX178" i="2" a="1"/>
  <c r="BX178" i="2"/>
  <c r="BX152" i="2" a="1"/>
  <c r="BX152" i="2"/>
  <c r="BX183" i="2" a="1"/>
  <c r="BX183" i="2"/>
  <c r="BX84" i="2" a="1"/>
  <c r="BX84" i="2"/>
  <c r="BX117" i="2" a="1"/>
  <c r="BX117" i="2"/>
  <c r="BX9" i="2" a="1"/>
  <c r="BX9" i="2"/>
  <c r="BX181" i="2" a="1"/>
  <c r="BX181" i="2"/>
  <c r="BX169" i="2" a="1"/>
  <c r="BX169" i="2"/>
  <c r="BX74" i="2" a="1"/>
  <c r="BX74" i="2"/>
  <c r="BX34" i="2" a="1"/>
  <c r="BX34" i="2"/>
  <c r="BX71" i="2" a="1"/>
  <c r="BX71" i="2"/>
  <c r="BX192" i="2" a="1"/>
  <c r="BX192" i="2"/>
  <c r="BX72" i="2" a="1"/>
  <c r="BX72" i="2"/>
  <c r="BX100" i="2" a="1"/>
  <c r="BX100" i="2"/>
  <c r="BX113" i="2" a="1"/>
  <c r="BX113" i="2"/>
  <c r="BX138" i="2" a="1"/>
  <c r="BX138" i="2"/>
  <c r="BX157" i="2" a="1"/>
  <c r="BX157" i="2"/>
  <c r="BX51" i="2" a="1"/>
  <c r="BX51" i="2"/>
  <c r="BX150" i="2" a="1"/>
  <c r="BX150" i="2"/>
  <c r="BX10" i="2" a="1"/>
  <c r="BX10" i="2"/>
  <c r="BX167" i="2" a="1"/>
  <c r="BX167" i="2"/>
  <c r="BX94" i="2" a="1"/>
  <c r="BX94" i="2"/>
  <c r="BX109" i="2" a="1"/>
  <c r="BX109" i="2"/>
  <c r="BX131" i="2" a="1"/>
  <c r="BX131" i="2"/>
  <c r="BX54" i="2" a="1"/>
  <c r="BX54" i="2"/>
  <c r="BX112" i="2" a="1"/>
  <c r="BX112" i="2"/>
  <c r="BX80" i="2" a="1"/>
  <c r="BX80" i="2"/>
  <c r="BX87" i="2" a="1"/>
  <c r="BX87" i="2"/>
  <c r="BX48" i="2" a="1"/>
  <c r="BX48" i="2"/>
  <c r="BX47" i="2" a="1"/>
  <c r="BX47" i="2"/>
  <c r="BX185" i="2" a="1"/>
  <c r="BX185" i="2"/>
  <c r="BX75" i="2" a="1"/>
  <c r="BX75" i="2"/>
  <c r="BX132" i="2" a="1"/>
  <c r="BX132" i="2"/>
  <c r="BX187" i="2" a="1"/>
  <c r="BX187" i="2"/>
  <c r="BX41" i="2" a="1"/>
  <c r="BX41" i="2"/>
  <c r="BX190" i="2" a="1"/>
  <c r="BX190" i="2"/>
  <c r="BX191" i="2" a="1"/>
  <c r="BX191" i="2"/>
  <c r="BX151" i="2" a="1"/>
  <c r="BX151" i="2"/>
  <c r="BX107" i="2" a="1"/>
  <c r="BX107" i="2"/>
  <c r="BX170" i="2" a="1"/>
  <c r="BX170" i="2"/>
  <c r="BX38" i="2" a="1"/>
  <c r="BX38" i="2"/>
  <c r="BX199" i="2" a="1"/>
  <c r="BX199" i="2"/>
  <c r="BX110" i="2" a="1"/>
  <c r="BX110" i="2"/>
  <c r="BX140" i="2" a="1"/>
  <c r="BX140" i="2"/>
  <c r="BX65" i="2" a="1"/>
  <c r="BX65" i="2"/>
  <c r="BX18" i="2" a="1"/>
  <c r="BX18" i="2"/>
  <c r="BX30" i="2" a="1"/>
  <c r="BX30" i="2"/>
  <c r="BX23" i="2" a="1"/>
  <c r="BX23" i="2"/>
  <c r="BX118" i="2" a="1"/>
  <c r="BX118" i="2"/>
  <c r="BX49" i="2" a="1"/>
  <c r="BX49" i="2"/>
  <c r="BX177" i="2" a="1"/>
  <c r="BX177" i="2"/>
  <c r="BX197" i="2" a="1"/>
  <c r="BX197" i="2"/>
  <c r="BX93" i="2" a="1"/>
  <c r="BX93" i="2"/>
  <c r="BX68" i="2" a="1"/>
  <c r="BX68" i="2"/>
  <c r="BX24" i="2" a="1"/>
  <c r="BX24" i="2"/>
  <c r="BX188" i="2" a="1"/>
  <c r="BX188" i="2"/>
  <c r="BX63" i="2" a="1"/>
  <c r="BX63" i="2"/>
  <c r="BX130" i="2" a="1"/>
  <c r="BX130" i="2"/>
  <c r="BX81" i="2" a="1"/>
  <c r="BX81" i="2"/>
  <c r="BX198" i="2" a="1"/>
  <c r="BX198" i="2"/>
  <c r="BX58" i="2" a="1"/>
  <c r="BX58" i="2"/>
  <c r="BX172" i="2" a="1"/>
  <c r="BX172" i="2"/>
  <c r="BX92" i="2" a="1"/>
  <c r="BX92" i="2"/>
  <c r="BX103" i="2" a="1"/>
  <c r="BX103" i="2"/>
  <c r="BX182" i="2" a="1"/>
  <c r="BX182" i="2"/>
  <c r="BX149" i="2" a="1"/>
  <c r="BX149" i="2"/>
  <c r="BX46" i="2" a="1"/>
  <c r="BX46" i="2"/>
  <c r="BX124" i="2" a="1"/>
  <c r="BX124" i="2"/>
  <c r="BX148" i="2" a="1"/>
  <c r="BX148" i="2"/>
  <c r="BX127" i="2" a="1"/>
  <c r="BX127" i="2"/>
  <c r="BX73" i="2" a="1"/>
  <c r="BX73" i="2"/>
  <c r="BX26" i="2" a="1"/>
  <c r="BX26" i="2"/>
  <c r="BX11" i="2" a="1"/>
  <c r="BX11" i="2"/>
  <c r="BX126" i="2" a="1"/>
  <c r="BX126" i="2"/>
  <c r="BX16" i="2" a="1"/>
  <c r="BX16" i="2"/>
  <c r="BX12" i="2" a="1"/>
  <c r="BX12" i="2"/>
  <c r="BX120" i="2" a="1"/>
  <c r="BX120" i="2"/>
  <c r="BX96" i="2" a="1"/>
  <c r="BX96" i="2"/>
  <c r="BX123" i="2" a="1"/>
  <c r="BX123" i="2"/>
  <c r="BX14" i="2" a="1"/>
  <c r="BX14" i="2"/>
  <c r="BX201" i="2" a="1"/>
  <c r="BX201" i="2"/>
  <c r="BX70" i="2" a="1"/>
  <c r="BX70" i="2"/>
  <c r="BX55" i="2" a="1"/>
  <c r="BX55" i="2"/>
  <c r="BX17" i="2" a="1"/>
  <c r="BX17" i="2"/>
  <c r="BX119" i="2" a="1"/>
  <c r="BX119" i="2"/>
  <c r="BX99" i="2" a="1"/>
  <c r="BX99" i="2"/>
  <c r="BX28" i="2" a="1"/>
  <c r="BX28" i="2"/>
  <c r="BX60" i="2" a="1"/>
  <c r="BX60" i="2"/>
  <c r="BX154" i="2" a="1"/>
  <c r="BX154" i="2"/>
  <c r="BX141" i="2" a="1"/>
  <c r="BX141" i="2"/>
  <c r="BX136" i="2" a="1"/>
  <c r="BX136" i="2"/>
  <c r="BX98" i="2" a="1"/>
  <c r="BX98" i="2"/>
  <c r="BX143" i="2" a="1"/>
  <c r="BX143" i="2"/>
  <c r="BX168" i="2" a="1"/>
  <c r="BX168" i="2"/>
  <c r="BX77" i="2" a="1"/>
  <c r="BX77" i="2"/>
  <c r="BX37" i="2" a="1"/>
  <c r="BX37" i="2"/>
  <c r="BX86" i="2" a="1"/>
  <c r="BX86" i="2"/>
  <c r="BX176" i="2" a="1"/>
  <c r="BX176" i="2"/>
  <c r="BX29" i="2" a="1"/>
  <c r="BX29" i="2"/>
  <c r="BX69" i="2" a="1"/>
  <c r="BX69" i="2"/>
  <c r="BX144" i="2" a="1"/>
  <c r="BX144" i="2"/>
  <c r="BX78" i="2" a="1"/>
  <c r="BX78" i="2"/>
  <c r="BX174" i="2" a="1"/>
  <c r="BX174" i="2"/>
  <c r="BX180" i="2" a="1"/>
  <c r="BX180" i="2"/>
  <c r="BX116" i="2" a="1"/>
  <c r="BX116" i="2"/>
  <c r="BX165" i="2" a="1"/>
  <c r="BX165" i="2"/>
  <c r="BX56" i="2" a="1"/>
  <c r="BX56" i="2"/>
  <c r="BX83" i="2" a="1"/>
  <c r="BX83" i="2"/>
  <c r="BX62" i="2" a="1"/>
  <c r="BX62" i="2"/>
  <c r="BX101" i="2" a="1"/>
  <c r="BX101" i="2"/>
  <c r="BX8" i="2" a="1"/>
  <c r="BX8" i="2"/>
  <c r="BX53" i="2" a="1"/>
  <c r="BX53" i="2"/>
  <c r="BX64" i="2" a="1"/>
  <c r="BX64" i="2"/>
  <c r="BX57" i="2" a="1"/>
  <c r="BX57" i="2"/>
  <c r="BX40" i="2" a="1"/>
  <c r="BX40" i="2"/>
  <c r="BX52" i="2" a="1"/>
  <c r="BX52" i="2"/>
  <c r="BX44" i="2" a="1"/>
  <c r="BX44" i="2"/>
  <c r="BX33" i="2" a="1"/>
  <c r="BX33" i="2"/>
  <c r="BX82" i="2" a="1"/>
  <c r="BX82" i="2"/>
  <c r="BX50" i="2" a="1"/>
  <c r="BX50" i="2"/>
  <c r="BX25" i="2" a="1"/>
  <c r="BX25" i="2"/>
  <c r="BX7" i="2" a="1"/>
  <c r="BX7" i="2"/>
  <c r="BY7" i="2"/>
  <c r="BX115" i="2" a="1"/>
  <c r="BX115" i="2"/>
  <c r="BX31" i="2" a="1"/>
  <c r="BX31" i="2"/>
  <c r="BX195" i="2" a="1"/>
  <c r="BX195" i="2"/>
  <c r="BX76" i="2" a="1"/>
  <c r="BX76" i="2"/>
  <c r="BX155" i="2" a="1"/>
  <c r="BX155" i="2"/>
  <c r="BX125" i="2" a="1"/>
  <c r="BX125" i="2"/>
  <c r="BX189" i="2" a="1"/>
  <c r="BX189" i="2"/>
  <c r="BX88" i="2" a="1"/>
  <c r="BX88" i="2"/>
  <c r="BX20" i="2" a="1"/>
  <c r="BX20" i="2"/>
  <c r="BX13" i="2" a="1"/>
  <c r="BX13" i="2"/>
  <c r="BX146" i="2" a="1"/>
  <c r="BX146" i="2"/>
  <c r="BX27" i="2" a="1"/>
  <c r="BX27" i="2"/>
  <c r="BX61" i="2" a="1"/>
  <c r="BX61" i="2"/>
  <c r="BX35" i="2" a="1"/>
  <c r="BX35" i="2"/>
  <c r="BX36" i="2" a="1"/>
  <c r="BX36" i="2"/>
  <c r="BX137" i="2" a="1"/>
  <c r="BX137" i="2"/>
  <c r="BX95" i="2" a="1"/>
  <c r="BX95" i="2"/>
  <c r="BX159" i="2" a="1"/>
  <c r="BX159" i="2"/>
  <c r="BX15" i="2" a="1"/>
  <c r="BX15" i="2"/>
  <c r="BX111" i="2" a="1"/>
  <c r="BX111" i="2"/>
  <c r="BX173" i="2" a="1"/>
  <c r="BX173" i="2"/>
  <c r="BX161" i="2" a="1"/>
  <c r="BX161" i="2"/>
  <c r="BX21" i="2" a="1"/>
  <c r="BX21" i="2"/>
  <c r="BX139" i="2" a="1"/>
  <c r="BX139" i="2"/>
  <c r="BX175" i="2" a="1"/>
  <c r="BX175" i="2"/>
  <c r="BX32" i="2" a="1"/>
  <c r="BX32" i="2"/>
  <c r="BX45" i="2" a="1"/>
  <c r="BX45" i="2"/>
  <c r="BX104" i="2" a="1"/>
  <c r="BX104" i="2"/>
  <c r="BX171" i="2" a="1"/>
  <c r="BX171" i="2"/>
  <c r="BX133" i="2" a="1"/>
  <c r="BX133" i="2"/>
  <c r="BX162" i="2" a="1"/>
  <c r="BX162" i="2"/>
  <c r="GT203" i="2" a="1"/>
  <c r="GT203" i="2"/>
  <c r="GT118" i="2" a="1"/>
  <c r="GT118" i="2"/>
  <c r="GT49" i="2" a="1"/>
  <c r="GT49" i="2"/>
  <c r="GT196" i="2" a="1"/>
  <c r="GT196" i="2"/>
  <c r="GT192" i="2" a="1"/>
  <c r="GT192" i="2"/>
  <c r="GT65" i="2" a="1"/>
  <c r="GT65" i="2"/>
  <c r="GT126" i="2" a="1"/>
  <c r="GT126" i="2"/>
  <c r="GT172" i="2" a="1"/>
  <c r="GT172" i="2"/>
  <c r="GT167" i="2" a="1"/>
  <c r="GT167" i="2"/>
  <c r="GT184" i="2" a="1"/>
  <c r="GT184" i="2"/>
  <c r="GT61" i="2" a="1"/>
  <c r="GT61" i="2"/>
  <c r="GT105" i="2" a="1"/>
  <c r="GT105" i="2"/>
  <c r="GT182" i="2" a="1"/>
  <c r="GT182" i="2"/>
  <c r="GT162" i="2" a="1"/>
  <c r="GT162" i="2"/>
  <c r="GT160" i="2" a="1"/>
  <c r="GT160" i="2"/>
  <c r="GT19" i="2" a="1"/>
  <c r="GT19" i="2"/>
  <c r="GT185" i="2" a="1"/>
  <c r="GT185" i="2"/>
  <c r="GT89" i="2" a="1"/>
  <c r="GT89" i="2"/>
  <c r="GT163" i="2" a="1"/>
  <c r="GT163" i="2"/>
  <c r="GT149" i="2" a="1"/>
  <c r="GT149" i="2"/>
  <c r="GT51" i="2" a="1"/>
  <c r="GT51" i="2"/>
  <c r="GT155" i="2" a="1"/>
  <c r="GT155" i="2"/>
  <c r="GT124" i="2" a="1"/>
  <c r="GT124" i="2"/>
  <c r="GT97" i="2" a="1"/>
  <c r="GT97" i="2"/>
  <c r="GT73" i="2" a="1"/>
  <c r="GT73" i="2"/>
  <c r="GT111" i="2" a="1"/>
  <c r="GT111" i="2"/>
  <c r="GT88" i="2" a="1"/>
  <c r="GT88" i="2"/>
  <c r="GT123" i="2" a="1"/>
  <c r="GT123" i="2"/>
  <c r="GT100" i="2" a="1"/>
  <c r="GT100" i="2"/>
  <c r="GT110" i="2" a="1"/>
  <c r="GT110" i="2"/>
  <c r="GT28" i="2" a="1"/>
  <c r="GT28" i="2"/>
  <c r="GT135" i="2" a="1"/>
  <c r="GT135" i="2"/>
  <c r="GT148" i="2" a="1"/>
  <c r="GT148" i="2"/>
  <c r="GT64" i="2" a="1"/>
  <c r="GT64" i="2"/>
  <c r="GT108" i="2" a="1"/>
  <c r="GT108" i="2"/>
  <c r="GT47" i="2" a="1"/>
  <c r="GT47" i="2"/>
  <c r="GT87" i="2" a="1"/>
  <c r="GT87" i="2"/>
  <c r="GT70" i="2" a="1"/>
  <c r="GT70" i="2"/>
  <c r="GT177" i="2" a="1"/>
  <c r="GT177" i="2"/>
  <c r="GT81" i="2" a="1"/>
  <c r="GT81" i="2"/>
  <c r="GT170" i="2" a="1"/>
  <c r="GT170" i="2"/>
  <c r="GT12" i="2" a="1"/>
  <c r="GT12" i="2"/>
  <c r="GT74" i="2" a="1"/>
  <c r="GT74" i="2"/>
  <c r="GT14" i="2" a="1"/>
  <c r="GT14" i="2"/>
  <c r="GT161" i="2" a="1"/>
  <c r="GT161" i="2"/>
  <c r="GT125" i="2" a="1"/>
  <c r="GT125" i="2"/>
  <c r="GT200" i="2" a="1"/>
  <c r="GT200" i="2"/>
  <c r="GT145" i="2" a="1"/>
  <c r="GT145" i="2"/>
  <c r="GT83" i="2" a="1"/>
  <c r="GT83" i="2"/>
  <c r="GT197" i="2" a="1"/>
  <c r="GT197" i="2"/>
  <c r="GT129" i="2" a="1"/>
  <c r="GT129" i="2"/>
  <c r="GT147" i="2" a="1"/>
  <c r="GT147" i="2"/>
  <c r="GT117" i="2" a="1"/>
  <c r="GT117" i="2"/>
  <c r="GT55" i="2" a="1"/>
  <c r="GT55" i="2"/>
  <c r="GT176" i="2" a="1"/>
  <c r="GT176" i="2"/>
  <c r="GT156" i="2" a="1"/>
  <c r="GT156" i="2"/>
  <c r="GT94" i="2" a="1"/>
  <c r="GT94" i="2"/>
  <c r="GT29" i="2" a="1"/>
  <c r="GT29" i="2"/>
  <c r="GT40" i="2" a="1"/>
  <c r="GT40" i="2"/>
  <c r="GT66" i="2" a="1"/>
  <c r="GT66" i="2"/>
  <c r="GT62" i="2" a="1"/>
  <c r="GT62" i="2"/>
  <c r="GT95" i="2" a="1"/>
  <c r="GT95" i="2"/>
  <c r="GT140" i="2" a="1"/>
  <c r="GT140" i="2"/>
  <c r="GT24" i="2" a="1"/>
  <c r="GT24" i="2"/>
  <c r="GT8" i="2" a="1"/>
  <c r="GT8" i="2"/>
  <c r="GT84" i="2" a="1"/>
  <c r="GT84" i="2"/>
  <c r="GT130" i="2" a="1"/>
  <c r="GT130" i="2"/>
  <c r="GT186" i="2" a="1"/>
  <c r="GT186" i="2"/>
  <c r="GT119" i="2" a="1"/>
  <c r="GT119" i="2"/>
  <c r="GT134" i="2" a="1"/>
  <c r="GT134" i="2"/>
  <c r="GT23" i="2" a="1"/>
  <c r="GT23" i="2"/>
  <c r="GT25" i="2" a="1"/>
  <c r="GT25" i="2"/>
  <c r="GT32" i="2" a="1"/>
  <c r="GT32" i="2"/>
  <c r="GT44" i="2" a="1"/>
  <c r="GT44" i="2"/>
  <c r="GT60" i="2" a="1"/>
  <c r="GT60" i="2"/>
  <c r="GT153" i="2" a="1"/>
  <c r="GT153" i="2"/>
  <c r="GT91" i="2" a="1"/>
  <c r="GT91" i="2"/>
  <c r="GT189" i="2" a="1"/>
  <c r="GT189" i="2"/>
  <c r="GT101" i="2" a="1"/>
  <c r="GT101" i="2"/>
  <c r="GT68" i="2" a="1"/>
  <c r="GT68" i="2"/>
  <c r="GT57" i="2" a="1"/>
  <c r="GT57" i="2"/>
  <c r="GT78" i="2" a="1"/>
  <c r="GT78" i="2"/>
  <c r="GT165" i="2" a="1"/>
  <c r="GT165" i="2"/>
  <c r="GT35" i="2" a="1"/>
  <c r="GT35" i="2"/>
  <c r="GT33" i="2" a="1"/>
  <c r="GT33" i="2"/>
  <c r="GT138" i="2" a="1"/>
  <c r="GT138" i="2"/>
  <c r="GT194" i="2" a="1"/>
  <c r="GT194" i="2"/>
  <c r="GT137" i="2" a="1"/>
  <c r="GT137" i="2"/>
  <c r="GT63" i="2" a="1"/>
  <c r="GT63" i="2"/>
  <c r="GT45" i="2" a="1"/>
  <c r="GT45" i="2"/>
  <c r="GT107" i="2" a="1"/>
  <c r="GT107" i="2"/>
  <c r="FY49" i="2" a="1"/>
  <c r="FY49" i="2"/>
  <c r="FY104" i="2" a="1"/>
  <c r="FY104" i="2"/>
  <c r="GT139" i="2" a="1"/>
  <c r="GT139" i="2"/>
  <c r="FD118" i="2" a="1"/>
  <c r="FD118" i="2"/>
  <c r="GT136" i="2" a="1"/>
  <c r="GT136" i="2"/>
  <c r="EI168" i="2" a="1"/>
  <c r="EI168" i="2"/>
  <c r="CS59" i="2" a="1"/>
  <c r="CS59" i="2"/>
  <c r="CS92" i="2" a="1"/>
  <c r="CS92" i="2"/>
  <c r="BX91" i="2" a="1"/>
  <c r="BX91" i="2"/>
  <c r="FD138" i="2" a="1"/>
  <c r="FD138" i="2"/>
  <c r="FY131" i="2" a="1"/>
  <c r="FY131" i="2"/>
  <c r="FY89" i="2" a="1"/>
  <c r="FY89" i="2"/>
  <c r="FY186" i="2" a="1"/>
  <c r="FY186" i="2"/>
  <c r="DN157" i="2" a="1"/>
  <c r="DN157" i="2"/>
  <c r="DN98" i="2" a="1"/>
  <c r="DN98" i="2"/>
  <c r="FD135" i="2" a="1"/>
  <c r="FD135" i="2"/>
  <c r="FY138" i="2" a="1"/>
  <c r="FY138" i="2"/>
  <c r="EI23" i="2" a="1"/>
  <c r="EI23" i="2"/>
  <c r="CS112" i="2" a="1"/>
  <c r="CS112" i="2"/>
  <c r="FY141" i="2" a="1"/>
  <c r="FY141" i="2"/>
  <c r="FY202" i="2" a="1"/>
  <c r="FY202" i="2"/>
  <c r="CS24" i="2" a="1"/>
  <c r="CS24" i="2"/>
  <c r="CS127" i="2" a="1"/>
  <c r="CS127" i="2"/>
  <c r="CS30" i="2" a="1"/>
  <c r="CS30" i="2"/>
  <c r="CS96" i="2" a="1"/>
  <c r="CS96" i="2"/>
  <c r="CS196" i="2" a="1"/>
  <c r="CS196" i="2"/>
  <c r="FD8" i="2" a="1"/>
  <c r="FD8" i="2"/>
  <c r="FY21" i="2" a="1"/>
  <c r="FY21" i="2"/>
  <c r="FY15" i="2" a="1"/>
  <c r="FY15" i="2"/>
  <c r="EI189" i="2" a="1"/>
  <c r="EI189" i="2"/>
  <c r="CS191" i="2" a="1"/>
  <c r="CS191" i="2"/>
  <c r="DN48" i="2" a="1"/>
  <c r="DN48" i="2"/>
  <c r="DN108" i="2" a="1"/>
  <c r="DN108" i="2"/>
  <c r="GT38" i="2" a="1"/>
  <c r="GT38" i="2"/>
  <c r="EI130" i="2" a="1"/>
  <c r="EI130" i="2"/>
  <c r="CS34" i="2" a="1"/>
  <c r="CS34" i="2"/>
  <c r="BX145" i="2" a="1"/>
  <c r="BX145" i="2"/>
  <c r="FY57" i="2" a="1"/>
  <c r="FY57" i="2"/>
  <c r="FY191" i="2" a="1"/>
  <c r="FY191" i="2"/>
  <c r="FY30" i="2" a="1"/>
  <c r="FY30" i="2"/>
  <c r="DN61" i="2" a="1"/>
  <c r="DN61" i="2"/>
  <c r="DN179" i="2" a="1"/>
  <c r="DN179" i="2"/>
  <c r="EI136" i="2" a="1"/>
  <c r="EI136" i="2"/>
  <c r="GT76" i="2" a="1"/>
  <c r="GT76" i="2"/>
  <c r="EI9" i="2" a="1"/>
  <c r="EI9" i="2"/>
  <c r="BX39" i="2" a="1"/>
  <c r="BX39" i="2"/>
  <c r="CS179" i="2" a="1"/>
  <c r="CS179" i="2"/>
  <c r="FY44" i="2" a="1"/>
  <c r="FY44" i="2"/>
  <c r="FY58" i="2" a="1"/>
  <c r="FY58" i="2"/>
  <c r="FY122" i="2" a="1"/>
  <c r="FY122" i="2"/>
  <c r="DN80" i="2" a="1"/>
  <c r="DN80" i="2"/>
  <c r="GT56" i="2" a="1"/>
  <c r="GT56" i="2"/>
  <c r="DN146" i="2" a="1"/>
  <c r="DN146" i="2"/>
  <c r="DN134" i="2" a="1"/>
  <c r="DN134" i="2"/>
  <c r="GT31" i="2" a="1"/>
  <c r="GT31" i="2"/>
  <c r="GT187" i="2" a="1"/>
  <c r="GT187" i="2"/>
  <c r="EI182" i="2" a="1"/>
  <c r="EI182" i="2"/>
  <c r="EI141" i="2" a="1"/>
  <c r="EI141" i="2"/>
  <c r="GT53" i="2" a="1"/>
  <c r="GT53" i="2"/>
  <c r="CS22" i="2" a="1"/>
  <c r="CS22" i="2"/>
  <c r="FY112" i="2" a="1"/>
  <c r="FY112" i="2"/>
  <c r="FY188" i="2" a="1"/>
  <c r="FY188" i="2"/>
  <c r="FY139" i="2" a="1"/>
  <c r="FY139" i="2"/>
  <c r="GT30" i="2" a="1"/>
  <c r="GT30" i="2"/>
  <c r="DN33" i="2" a="1"/>
  <c r="DN33" i="2"/>
  <c r="DN36" i="2" a="1"/>
  <c r="DN36" i="2"/>
  <c r="GT7" i="2" a="1"/>
  <c r="GT7" i="2"/>
  <c r="GU7" i="2"/>
  <c r="FY8" i="2" a="1"/>
  <c r="FY8" i="2"/>
  <c r="FY47" i="2" a="1"/>
  <c r="FY47" i="2"/>
  <c r="FY170" i="2" a="1"/>
  <c r="FY170" i="2"/>
  <c r="DN107" i="2" a="1"/>
  <c r="DN107" i="2"/>
  <c r="GT175" i="2" a="1"/>
  <c r="GT175" i="2"/>
  <c r="DN99" i="2" a="1"/>
  <c r="DN99" i="2"/>
  <c r="DN175" i="2" a="1"/>
  <c r="DN175" i="2"/>
  <c r="CS18" i="2" a="1"/>
  <c r="CS18" i="2"/>
  <c r="GT112" i="2" a="1"/>
  <c r="GT112" i="2"/>
  <c r="EI88" i="2" a="1"/>
  <c r="EI88" i="2"/>
  <c r="EI91" i="2" a="1"/>
  <c r="EI91" i="2"/>
  <c r="EI49" i="2" a="1"/>
  <c r="EI49" i="2"/>
  <c r="CS15" i="2" a="1"/>
  <c r="CS15" i="2"/>
  <c r="EI153" i="2" a="1"/>
  <c r="EI153" i="2"/>
  <c r="EI38" i="2" a="1"/>
  <c r="EI38" i="2"/>
  <c r="EI160" i="2" a="1"/>
  <c r="EI160" i="2"/>
  <c r="FD178" i="2" a="1"/>
  <c r="FD178" i="2"/>
  <c r="GT104" i="2" a="1"/>
  <c r="GT104" i="2"/>
  <c r="FY66" i="2" a="1"/>
  <c r="FY66" i="2"/>
  <c r="FY150" i="2" a="1"/>
  <c r="FY150" i="2"/>
  <c r="FY183" i="2" a="1"/>
  <c r="FY183" i="2"/>
  <c r="FY17" i="2" a="1"/>
  <c r="FY17" i="2"/>
  <c r="FY158" i="2" a="1"/>
  <c r="FY158" i="2"/>
  <c r="GT69" i="2" a="1"/>
  <c r="GT69" i="2"/>
  <c r="CS177" i="2" a="1"/>
  <c r="CS177" i="2"/>
  <c r="FY157" i="2" a="1"/>
  <c r="FY157" i="2"/>
  <c r="FY13" i="2" a="1"/>
  <c r="FY13" i="2"/>
  <c r="EI47" i="2" a="1"/>
  <c r="EI47" i="2"/>
  <c r="DN189" i="2" a="1"/>
  <c r="DN189" i="2"/>
  <c r="DN141" i="2" a="1"/>
  <c r="DN141" i="2"/>
  <c r="CS115" i="2" a="1"/>
  <c r="CS115" i="2"/>
  <c r="GT109" i="2" a="1"/>
  <c r="GT109" i="2"/>
  <c r="CS107" i="2" a="1"/>
  <c r="CS107" i="2"/>
  <c r="BX106" i="2" a="1"/>
  <c r="BX106" i="2"/>
  <c r="FY52" i="2" a="1"/>
  <c r="FY52" i="2"/>
  <c r="FY80" i="2" a="1"/>
  <c r="FY80" i="2"/>
  <c r="FY110" i="2" a="1"/>
  <c r="FY110" i="2"/>
  <c r="FD107" i="2" a="1"/>
  <c r="FD107" i="2"/>
  <c r="DN183" i="2" a="1"/>
  <c r="DN183" i="2"/>
  <c r="DN167" i="2" a="1"/>
  <c r="DN167" i="2"/>
  <c r="CS63" i="2" a="1"/>
  <c r="CS63" i="2"/>
  <c r="CS186" i="2" a="1"/>
  <c r="CS186" i="2"/>
  <c r="EI120" i="2" a="1"/>
  <c r="EI120" i="2"/>
  <c r="GT9" i="2" a="1"/>
  <c r="GT9" i="2"/>
  <c r="CS126" i="2" a="1"/>
  <c r="CS126" i="2"/>
  <c r="FY108" i="2" a="1"/>
  <c r="FY108" i="2"/>
  <c r="CS174" i="2" a="1"/>
  <c r="CS174" i="2"/>
  <c r="CS141" i="2" a="1"/>
  <c r="CS141" i="2"/>
  <c r="CS134" i="2" a="1"/>
  <c r="CS134" i="2"/>
  <c r="CS33" i="2" a="1"/>
  <c r="CS33" i="2"/>
  <c r="CS152" i="2" a="1"/>
  <c r="CS152" i="2"/>
  <c r="CS169" i="2" a="1"/>
  <c r="CS169" i="2"/>
  <c r="DN159" i="2" a="1"/>
  <c r="DN159" i="2"/>
  <c r="FY128" i="2" a="1"/>
  <c r="FY128" i="2"/>
  <c r="FY195" i="2" a="1"/>
  <c r="FY195" i="2"/>
  <c r="FR203" i="2"/>
  <c r="DN35" i="2" a="1"/>
  <c r="DN35" i="2"/>
  <c r="DN116" i="2" a="1"/>
  <c r="DN116" i="2"/>
  <c r="GT52" i="2" a="1"/>
  <c r="GT52" i="2"/>
  <c r="GT10" i="2" a="1"/>
  <c r="GT10" i="2"/>
  <c r="EI12" i="2" a="1"/>
  <c r="EI12" i="2"/>
  <c r="CS71" i="2" a="1"/>
  <c r="CS71" i="2"/>
  <c r="FY176" i="2" a="1"/>
  <c r="FY176" i="2"/>
  <c r="FY164" i="2" a="1"/>
  <c r="FY164" i="2"/>
  <c r="FY181" i="2" a="1"/>
  <c r="FY181" i="2"/>
  <c r="DN148" i="2" a="1"/>
  <c r="DN148" i="2"/>
  <c r="DN30" i="2" a="1"/>
  <c r="DN30" i="2"/>
  <c r="EI72" i="2" a="1"/>
  <c r="EI72" i="2"/>
  <c r="GT164" i="2" a="1"/>
  <c r="GT164" i="2"/>
  <c r="EI73" i="2" a="1"/>
  <c r="EI73" i="2"/>
  <c r="GT152" i="2" a="1"/>
  <c r="GT152" i="2"/>
  <c r="GT50" i="2" a="1"/>
  <c r="GT50" i="2"/>
  <c r="GT21" i="2" a="1"/>
  <c r="GT21" i="2"/>
  <c r="FD73" i="2" a="1"/>
  <c r="FD73" i="2"/>
  <c r="FY81" i="2" a="1"/>
  <c r="FY81" i="2"/>
  <c r="FY103" i="2" a="1"/>
  <c r="FY103" i="2"/>
  <c r="FY198" i="2" a="1"/>
  <c r="FY198" i="2"/>
  <c r="DN170" i="2" a="1"/>
  <c r="DN170" i="2"/>
  <c r="DN85" i="2" a="1"/>
  <c r="DN85" i="2"/>
  <c r="DN56" i="2" a="1"/>
  <c r="DN56" i="2"/>
  <c r="GT158" i="2" a="1"/>
  <c r="GT158" i="2"/>
  <c r="EI175" i="2" a="1"/>
  <c r="EI175" i="2"/>
  <c r="BX134" i="2" a="1"/>
  <c r="BX134" i="2"/>
  <c r="CS184" i="2" a="1"/>
  <c r="CS184" i="2"/>
  <c r="FY101" i="2" a="1"/>
  <c r="FY101" i="2"/>
  <c r="FY185" i="2" a="1"/>
  <c r="FY185" i="2"/>
  <c r="DN13" i="2" a="1"/>
  <c r="DN13" i="2"/>
  <c r="DN138" i="2" a="1"/>
  <c r="DN138" i="2"/>
  <c r="EI190" i="2" a="1"/>
  <c r="EI190" i="2"/>
  <c r="FD48" i="2" a="1"/>
  <c r="FD48" i="2"/>
  <c r="GT131" i="2" a="1"/>
  <c r="GT131" i="2"/>
  <c r="CS160" i="2" a="1"/>
  <c r="CS160" i="2"/>
  <c r="FY113" i="2" a="1"/>
  <c r="FY113" i="2"/>
  <c r="FY61" i="2" a="1"/>
  <c r="FY61" i="2"/>
  <c r="FY67" i="2" a="1"/>
  <c r="FY67" i="2"/>
  <c r="DN72" i="2" a="1"/>
  <c r="DN72" i="2"/>
  <c r="DN93" i="2" a="1"/>
  <c r="DN93" i="2"/>
  <c r="DN164" i="2" a="1"/>
  <c r="DN164" i="2"/>
  <c r="GT71" i="2" a="1"/>
  <c r="GT71" i="2"/>
  <c r="EI55" i="2" a="1"/>
  <c r="EI55" i="2"/>
  <c r="CS154" i="2" a="1"/>
  <c r="CS154" i="2"/>
  <c r="CS135" i="2" a="1"/>
  <c r="CS135" i="2"/>
  <c r="EI79" i="2" a="1"/>
  <c r="EI79" i="2"/>
  <c r="EI169" i="2" a="1"/>
  <c r="EI169" i="2"/>
  <c r="EI114" i="2" a="1"/>
  <c r="EI114" i="2"/>
  <c r="FD66" i="2" a="1"/>
  <c r="FD66" i="2"/>
  <c r="FY192" i="2" a="1"/>
  <c r="FY192" i="2"/>
  <c r="FY167" i="2" a="1"/>
  <c r="FY167" i="2"/>
  <c r="FY136" i="2" a="1"/>
  <c r="FY136" i="2"/>
  <c r="FY37" i="2" a="1"/>
  <c r="FY37" i="2"/>
  <c r="CS94" i="2" a="1"/>
  <c r="CS94" i="2"/>
  <c r="GT58" i="2" a="1"/>
  <c r="GT58" i="2"/>
  <c r="CS69" i="2" a="1"/>
  <c r="CS69" i="2"/>
  <c r="FD115" i="2" a="1"/>
  <c r="FD115" i="2"/>
  <c r="FY102" i="2" a="1"/>
  <c r="FY102" i="2"/>
  <c r="FY78" i="2" a="1"/>
  <c r="FY78" i="2"/>
  <c r="FD33" i="2" a="1"/>
  <c r="FD33" i="2"/>
  <c r="DN180" i="2" a="1"/>
  <c r="DN180" i="2"/>
  <c r="DN177" i="2" a="1"/>
  <c r="DN177" i="2"/>
  <c r="GT193" i="2" a="1"/>
  <c r="GT193" i="2"/>
  <c r="EI143" i="2" a="1"/>
  <c r="EI143" i="2"/>
  <c r="EI180" i="2" a="1"/>
  <c r="EI180" i="2"/>
  <c r="CS199" i="2" a="1"/>
  <c r="CS199" i="2"/>
  <c r="CS58" i="2" a="1"/>
  <c r="CS58" i="2"/>
  <c r="BX179" i="2" a="1"/>
  <c r="BX179" i="2"/>
  <c r="FD157" i="2" a="1"/>
  <c r="FD157" i="2"/>
  <c r="FY146" i="2" a="1"/>
  <c r="FY146" i="2"/>
  <c r="FY116" i="2" a="1"/>
  <c r="FY116" i="2"/>
  <c r="GT173" i="2" a="1"/>
  <c r="GT173" i="2"/>
  <c r="DN128" i="2" a="1"/>
  <c r="DN128" i="2"/>
  <c r="DN58" i="2" a="1"/>
  <c r="DN58" i="2"/>
  <c r="DN69" i="2" a="1"/>
  <c r="DN69" i="2"/>
  <c r="GT80" i="2" a="1"/>
  <c r="GT80" i="2"/>
  <c r="EI8" i="2" a="1"/>
  <c r="EI8" i="2"/>
  <c r="CS78" i="2" a="1"/>
  <c r="CS78" i="2"/>
  <c r="FY68" i="2" a="1"/>
  <c r="FY68" i="2"/>
  <c r="CS143" i="2" a="1"/>
  <c r="CS143" i="2"/>
  <c r="CS121" i="2" a="1"/>
  <c r="CS121" i="2"/>
  <c r="CS198" i="2" a="1"/>
  <c r="CS198" i="2"/>
  <c r="CS25" i="2" a="1"/>
  <c r="CS25" i="2"/>
  <c r="CS144" i="2" a="1"/>
  <c r="CS144" i="2"/>
  <c r="CS32" i="2" a="1"/>
  <c r="CS32" i="2"/>
  <c r="FD104" i="2" a="1"/>
  <c r="FD104" i="2"/>
  <c r="FY83" i="2" a="1"/>
  <c r="FY83" i="2"/>
  <c r="FY85" i="2" a="1"/>
  <c r="FY85" i="2"/>
  <c r="GT98" i="2" a="1"/>
  <c r="GT98" i="2"/>
  <c r="DN71" i="2" a="1"/>
  <c r="DN71" i="2"/>
  <c r="DN114" i="2" a="1"/>
  <c r="DN114" i="2"/>
  <c r="DN42" i="2" a="1"/>
  <c r="DN42" i="2"/>
  <c r="FD198" i="2" a="1"/>
  <c r="FD198" i="2"/>
  <c r="GT116" i="2" a="1"/>
  <c r="GT116" i="2"/>
  <c r="EI75" i="2" a="1"/>
  <c r="EI75" i="2"/>
  <c r="EI146" i="2" a="1"/>
  <c r="EI146" i="2"/>
  <c r="CS60" i="2" a="1"/>
  <c r="CS60" i="2"/>
  <c r="CS100" i="2" a="1"/>
  <c r="CS100" i="2"/>
  <c r="FY55" i="2" a="1"/>
  <c r="FY55" i="2"/>
  <c r="FY90" i="2" a="1"/>
  <c r="FY90" i="2"/>
  <c r="BX158" i="2" a="1"/>
  <c r="BX158" i="2"/>
  <c r="GT128" i="2" a="1"/>
  <c r="GT128" i="2"/>
  <c r="DN52" i="2" a="1"/>
  <c r="DN52" i="2"/>
  <c r="DN87" i="2" a="1"/>
  <c r="DN87" i="2"/>
  <c r="EI62" i="2" a="1"/>
  <c r="EI62" i="2"/>
  <c r="DN198" i="2" a="1"/>
  <c r="DN198" i="2"/>
  <c r="GT106" i="2" a="1"/>
  <c r="GT106" i="2"/>
  <c r="GT86" i="2" a="1"/>
  <c r="GT86" i="2"/>
  <c r="FD68" i="2" a="1"/>
  <c r="FD68" i="2"/>
  <c r="FY94" i="2" a="1"/>
  <c r="FY94" i="2"/>
  <c r="FY91" i="2" a="1"/>
  <c r="FY91" i="2"/>
  <c r="FY99" i="2" a="1"/>
  <c r="FY99" i="2"/>
  <c r="GT127" i="2" a="1"/>
  <c r="GT127" i="2"/>
  <c r="DN168" i="2" a="1"/>
  <c r="DN168" i="2"/>
  <c r="DN103" i="2" a="1"/>
  <c r="DN103" i="2"/>
  <c r="BX67" i="2" a="1"/>
  <c r="BX67" i="2"/>
  <c r="CS65" i="2" a="1"/>
  <c r="CS65" i="2"/>
  <c r="GT96" i="2" a="1"/>
  <c r="GT96" i="2"/>
  <c r="EI109" i="2" a="1"/>
  <c r="EI109" i="2"/>
  <c r="GT27" i="2" a="1"/>
  <c r="GT27" i="2"/>
  <c r="FD137" i="2" a="1"/>
  <c r="FD137" i="2"/>
  <c r="FY168" i="2" a="1"/>
  <c r="FY168" i="2"/>
  <c r="FY148" i="2" a="1"/>
  <c r="FY148" i="2"/>
  <c r="FD127" i="2" a="1"/>
  <c r="FD127" i="2"/>
  <c r="DN73" i="2" a="1"/>
  <c r="DN73" i="2"/>
  <c r="DN135" i="2" a="1"/>
  <c r="DN135" i="2"/>
  <c r="FY63" i="2" a="1"/>
  <c r="FY63" i="2"/>
  <c r="FY19" i="2" a="1"/>
  <c r="FY19" i="2"/>
  <c r="FY184" i="2" a="1"/>
  <c r="FY184" i="2"/>
  <c r="CS89" i="2" a="1"/>
  <c r="CS89" i="2"/>
  <c r="DN194" i="2" a="1"/>
  <c r="DN194" i="2"/>
  <c r="DN185" i="2" a="1"/>
  <c r="DN185" i="2"/>
  <c r="EI66" i="2" a="1"/>
  <c r="EI66" i="2"/>
  <c r="GT179" i="2" a="1"/>
  <c r="GT179" i="2"/>
  <c r="EI31" i="2" a="1"/>
  <c r="EI31" i="2"/>
  <c r="DN191" i="2" a="1"/>
  <c r="DN191" i="2"/>
  <c r="GT115" i="2" a="1"/>
  <c r="GT115" i="2"/>
  <c r="EI16" i="2" a="1"/>
  <c r="EI16" i="2"/>
  <c r="EI83" i="2" a="1"/>
  <c r="EI83" i="2"/>
  <c r="EI188" i="2" a="1"/>
  <c r="EI188" i="2"/>
  <c r="EI85" i="2" a="1"/>
  <c r="EI85" i="2"/>
  <c r="BX89" i="2" a="1"/>
  <c r="BX89" i="2"/>
  <c r="FY187" i="2" a="1"/>
  <c r="FY187" i="2"/>
  <c r="FY70" i="2" a="1"/>
  <c r="FY70" i="2"/>
  <c r="FY32" i="2" a="1"/>
  <c r="FY32" i="2"/>
  <c r="FY163" i="2" a="1"/>
  <c r="FY163" i="2"/>
  <c r="GT92" i="2" a="1"/>
  <c r="GT92" i="2"/>
  <c r="EI82" i="2" a="1"/>
  <c r="EI82" i="2"/>
  <c r="EI61" i="2" a="1"/>
  <c r="EI61" i="2"/>
  <c r="GT90" i="2" a="1"/>
  <c r="GT90" i="2"/>
  <c r="EI35" i="2" a="1"/>
  <c r="EI35" i="2"/>
  <c r="EI179" i="2" a="1"/>
  <c r="EI179" i="2"/>
  <c r="CS170" i="2" a="1"/>
  <c r="CS170" i="2"/>
  <c r="BX194" i="2" a="1"/>
  <c r="BX194" i="2"/>
  <c r="FD96" i="2" a="1"/>
  <c r="FD96" i="2"/>
  <c r="FY190" i="2" a="1"/>
  <c r="FY190" i="2"/>
  <c r="FY73" i="2" a="1"/>
  <c r="FY73" i="2"/>
  <c r="EI185" i="2" a="1"/>
  <c r="EI185" i="2"/>
  <c r="DN133" i="2" a="1"/>
  <c r="DN133" i="2"/>
  <c r="DN174" i="2" a="1"/>
  <c r="DN174" i="2"/>
  <c r="BX102" i="2" a="1"/>
  <c r="BX102" i="2"/>
  <c r="GT99" i="2" a="1"/>
  <c r="GT99" i="2"/>
  <c r="FD90" i="2" a="1"/>
  <c r="FD90" i="2"/>
  <c r="CS29" i="2" a="1"/>
  <c r="CS29" i="2"/>
  <c r="FY149" i="2" a="1"/>
  <c r="FY149" i="2"/>
  <c r="CS80" i="2" a="1"/>
  <c r="CS80" i="2"/>
  <c r="CS37" i="2" a="1"/>
  <c r="CS37" i="2"/>
  <c r="CS106" i="2" a="1"/>
  <c r="CS106" i="2"/>
  <c r="CS8" i="2" a="1"/>
  <c r="CS8" i="2"/>
  <c r="CS41" i="2" a="1"/>
  <c r="CS41" i="2"/>
  <c r="CS180" i="2" a="1"/>
  <c r="CS180" i="2"/>
  <c r="FD201" i="2" a="1"/>
  <c r="FD201" i="2"/>
  <c r="FY193" i="2" a="1"/>
  <c r="FY193" i="2"/>
  <c r="FY77" i="2" a="1"/>
  <c r="FY77" i="2"/>
  <c r="FY10" i="2" a="1"/>
  <c r="FY10" i="2"/>
  <c r="BX66" i="2" a="1"/>
  <c r="BX66" i="2"/>
  <c r="DN82" i="2" a="1"/>
  <c r="DN82" i="2"/>
  <c r="DN27" i="2" a="1"/>
  <c r="DN27" i="2"/>
  <c r="GT150" i="2" a="1"/>
  <c r="GT150" i="2"/>
  <c r="GT39" i="2" a="1"/>
  <c r="GT39" i="2"/>
  <c r="EI137" i="2" a="1"/>
  <c r="EI137" i="2"/>
  <c r="FY175" i="2" a="1"/>
  <c r="FY175" i="2"/>
  <c r="FY60" i="2" a="1"/>
  <c r="FY60" i="2"/>
  <c r="CS102" i="2" a="1"/>
  <c r="CS102" i="2"/>
  <c r="DN79" i="2" a="1"/>
  <c r="DN79" i="2"/>
  <c r="DN44" i="2" a="1"/>
  <c r="DN44" i="2"/>
  <c r="GT59" i="2" a="1"/>
  <c r="GT59" i="2"/>
  <c r="EI43" i="2" a="1"/>
  <c r="EI43" i="2"/>
  <c r="BX128" i="2" a="1"/>
  <c r="BX128" i="2"/>
  <c r="CS97" i="2" a="1"/>
  <c r="CS97" i="2"/>
  <c r="GT132" i="2" a="1"/>
  <c r="GT132" i="2"/>
  <c r="FY54" i="2" a="1"/>
  <c r="FY54" i="2"/>
  <c r="FY171" i="2" a="1"/>
  <c r="FY171" i="2"/>
  <c r="FY29" i="2" a="1"/>
  <c r="FY29" i="2"/>
  <c r="BX129" i="2" a="1"/>
  <c r="BX129" i="2"/>
  <c r="DN192" i="2" a="1"/>
  <c r="DN192" i="2"/>
  <c r="DN70" i="2" a="1"/>
  <c r="DN70" i="2"/>
  <c r="EI122" i="2" a="1"/>
  <c r="EI122" i="2"/>
  <c r="CS131" i="2" a="1"/>
  <c r="CS131" i="2"/>
  <c r="EI134" i="2" a="1"/>
  <c r="EI134" i="2"/>
  <c r="DN139" i="2" a="1"/>
  <c r="DN139" i="2"/>
  <c r="GT43" i="2" a="1"/>
  <c r="GT43" i="2"/>
  <c r="DN130" i="2" a="1"/>
  <c r="DN130" i="2"/>
  <c r="FY38" i="2" a="1"/>
  <c r="FY38" i="2"/>
  <c r="FY24" i="2" a="1"/>
  <c r="FY24" i="2"/>
  <c r="EI63" i="2" a="1"/>
  <c r="EI63" i="2"/>
  <c r="CS7" i="2" a="1"/>
  <c r="CS7" i="2"/>
  <c r="CT7" i="2"/>
  <c r="DN8" i="2" a="1"/>
  <c r="DN8" i="2"/>
  <c r="DN50" i="2" a="1"/>
  <c r="DN50" i="2"/>
  <c r="GT17" i="2" a="1"/>
  <c r="GT17" i="2"/>
  <c r="FD61" i="2" a="1"/>
  <c r="FD61" i="2"/>
  <c r="FY142" i="2" a="1"/>
  <c r="FY142" i="2"/>
  <c r="FY72" i="2" a="1"/>
  <c r="FY72" i="2"/>
  <c r="FY75" i="2" a="1"/>
  <c r="FY75" i="2"/>
  <c r="DN37" i="2" a="1"/>
  <c r="DN37" i="2"/>
  <c r="DN60" i="2" a="1"/>
  <c r="DN60" i="2"/>
  <c r="EI123" i="2" a="1"/>
  <c r="EI123" i="2"/>
  <c r="EI154" i="2" a="1"/>
  <c r="EI154" i="2"/>
  <c r="CS119" i="2" a="1"/>
  <c r="CS119" i="2"/>
  <c r="EI17" i="2" a="1"/>
  <c r="EI17" i="2"/>
  <c r="EI28" i="2" a="1"/>
  <c r="EI28" i="2"/>
  <c r="EI52" i="2" a="1"/>
  <c r="EI52" i="2"/>
  <c r="DN57" i="2" a="1"/>
  <c r="DN57" i="2"/>
  <c r="CS203" i="2" a="1"/>
  <c r="CS203" i="2"/>
  <c r="CS31" i="2" a="1"/>
  <c r="CS31" i="2"/>
  <c r="CS116" i="2" a="1"/>
  <c r="CS116" i="2"/>
  <c r="CS72" i="2" a="1"/>
  <c r="CS72" i="2"/>
  <c r="CS79" i="2" a="1"/>
  <c r="CS79" i="2"/>
  <c r="CS182" i="2" a="1"/>
  <c r="CS182" i="2"/>
  <c r="CS120" i="2" a="1"/>
  <c r="CS120" i="2"/>
  <c r="CS146" i="2" a="1"/>
  <c r="CS146" i="2"/>
  <c r="CS133" i="2" a="1"/>
  <c r="CS133" i="2"/>
  <c r="CS90" i="2" a="1"/>
  <c r="CS90" i="2"/>
  <c r="CS67" i="2" a="1"/>
  <c r="CS67" i="2"/>
  <c r="CS159" i="2" a="1"/>
  <c r="CS159" i="2"/>
  <c r="CS165" i="2" a="1"/>
  <c r="CS165" i="2"/>
  <c r="CS88" i="2" a="1"/>
  <c r="CS88" i="2"/>
  <c r="CS23" i="2" a="1"/>
  <c r="CS23" i="2"/>
  <c r="CS42" i="2" a="1"/>
  <c r="CS42" i="2"/>
  <c r="CS161" i="2" a="1"/>
  <c r="CS161" i="2"/>
  <c r="CS109" i="2" a="1"/>
  <c r="CS109" i="2"/>
  <c r="CS56" i="2" a="1"/>
  <c r="CS56" i="2"/>
  <c r="CS197" i="2" a="1"/>
  <c r="CS197" i="2"/>
  <c r="CS38" i="2" a="1"/>
  <c r="CS38" i="2"/>
  <c r="CS11" i="2" a="1"/>
  <c r="CS11" i="2"/>
  <c r="CS40" i="2" a="1"/>
  <c r="CS40" i="2"/>
  <c r="CS10" i="2" a="1"/>
  <c r="CS10" i="2"/>
  <c r="CS171" i="2" a="1"/>
  <c r="CS171" i="2"/>
  <c r="CS76" i="2" a="1"/>
  <c r="CS76" i="2"/>
  <c r="CS153" i="2" a="1"/>
  <c r="CS153" i="2"/>
  <c r="CS137" i="2" a="1"/>
  <c r="CS137" i="2"/>
  <c r="CS128" i="2" a="1"/>
  <c r="CS128" i="2"/>
  <c r="CS189" i="2" a="1"/>
  <c r="CS189" i="2"/>
  <c r="CS101" i="2" a="1"/>
  <c r="CS101" i="2"/>
  <c r="CS194" i="2" a="1"/>
  <c r="CS194" i="2"/>
  <c r="CS139" i="2" a="1"/>
  <c r="CS139" i="2"/>
  <c r="CS44" i="2" a="1"/>
  <c r="CS44" i="2"/>
  <c r="CS70" i="2" a="1"/>
  <c r="CS70" i="2"/>
  <c r="CS39" i="2" a="1"/>
  <c r="CS39" i="2"/>
  <c r="CS187" i="2" a="1"/>
  <c r="CS187" i="2"/>
  <c r="CS193" i="2" a="1"/>
  <c r="CS193" i="2"/>
  <c r="CS98" i="2" a="1"/>
  <c r="CS98" i="2"/>
  <c r="CS57" i="2" a="1"/>
  <c r="CS57" i="2"/>
  <c r="CS157" i="2" a="1"/>
  <c r="CS157" i="2"/>
  <c r="CS181" i="2" a="1"/>
  <c r="CS181" i="2"/>
  <c r="CS156" i="2" a="1"/>
  <c r="CS156" i="2"/>
  <c r="CS125" i="2" a="1"/>
  <c r="CS125" i="2"/>
  <c r="CS61" i="2" a="1"/>
  <c r="CS61" i="2"/>
  <c r="CS164" i="2" a="1"/>
  <c r="CS164" i="2"/>
  <c r="CS175" i="2" a="1"/>
  <c r="CS175" i="2"/>
  <c r="CS43" i="2" a="1"/>
  <c r="CS43" i="2"/>
  <c r="CS48" i="2" a="1"/>
  <c r="CS48" i="2"/>
  <c r="CS176" i="2" a="1"/>
  <c r="CS176" i="2"/>
  <c r="CS51" i="2" a="1"/>
  <c r="CS51" i="2"/>
  <c r="CS129" i="2" a="1"/>
  <c r="CS129" i="2"/>
  <c r="CS46" i="2" a="1"/>
  <c r="CS46" i="2"/>
  <c r="CS166" i="2" a="1"/>
  <c r="CS166" i="2"/>
  <c r="CS35" i="2" a="1"/>
  <c r="CS35" i="2"/>
  <c r="CS201" i="2" a="1"/>
  <c r="CS201" i="2"/>
  <c r="CS148" i="2" a="1"/>
  <c r="CS148" i="2"/>
  <c r="CS192" i="2" a="1"/>
  <c r="CS192" i="2"/>
  <c r="CS105" i="2" a="1"/>
  <c r="CS105" i="2"/>
  <c r="CS49" i="2" a="1"/>
  <c r="CS49" i="2"/>
  <c r="CS103" i="2" a="1"/>
  <c r="CS103" i="2"/>
  <c r="CS188" i="2" a="1"/>
  <c r="CS188" i="2"/>
  <c r="CS93" i="2" a="1"/>
  <c r="CS93" i="2"/>
  <c r="CS162" i="2" a="1"/>
  <c r="CS162" i="2"/>
  <c r="CS85" i="2" a="1"/>
  <c r="CS85" i="2"/>
  <c r="CS54" i="2" a="1"/>
  <c r="CS54" i="2"/>
  <c r="CS124" i="2" a="1"/>
  <c r="CS124" i="2"/>
  <c r="CS99" i="2" a="1"/>
  <c r="CS99" i="2"/>
  <c r="CS104" i="2" a="1"/>
  <c r="CS104" i="2"/>
  <c r="CS195" i="2" a="1"/>
  <c r="CS195" i="2"/>
  <c r="CS142" i="2" a="1"/>
  <c r="CS142" i="2"/>
  <c r="CS26" i="2" a="1"/>
  <c r="CS26" i="2"/>
  <c r="CS136" i="2" a="1"/>
  <c r="CS136" i="2"/>
  <c r="CS149" i="2" a="1"/>
  <c r="CS149" i="2"/>
  <c r="CS183" i="2" a="1"/>
  <c r="CS183" i="2"/>
  <c r="CS83" i="2" a="1"/>
  <c r="CS83" i="2"/>
  <c r="FY203" i="2" a="1"/>
  <c r="FY203" i="2"/>
  <c r="FY14" i="2" a="1"/>
  <c r="FY14" i="2"/>
  <c r="FY16" i="2" a="1"/>
  <c r="FY16" i="2"/>
  <c r="FY69" i="2" a="1"/>
  <c r="FY69" i="2"/>
  <c r="FY134" i="2" a="1"/>
  <c r="FY134" i="2"/>
  <c r="FY155" i="2" a="1"/>
  <c r="FY155" i="2"/>
  <c r="FY12" i="2" a="1"/>
  <c r="FY12" i="2"/>
  <c r="FY162" i="2" a="1"/>
  <c r="FY162" i="2"/>
  <c r="FY50" i="2" a="1"/>
  <c r="FY50" i="2"/>
  <c r="FY153" i="2" a="1"/>
  <c r="FY153" i="2"/>
  <c r="FY28" i="2" a="1"/>
  <c r="FY28" i="2"/>
  <c r="FY166" i="2" a="1"/>
  <c r="FY166" i="2"/>
  <c r="FY115" i="2" a="1"/>
  <c r="FY115" i="2"/>
  <c r="FY194" i="2" a="1"/>
  <c r="FY194" i="2"/>
  <c r="FT203" i="2"/>
  <c r="FY160" i="2" a="1"/>
  <c r="FY160" i="2"/>
  <c r="FY118" i="2" a="1"/>
  <c r="FY118" i="2"/>
  <c r="EY203" i="2"/>
  <c r="FY92" i="2" a="1"/>
  <c r="FY92" i="2"/>
  <c r="FY189" i="2" a="1"/>
  <c r="FY189" i="2"/>
  <c r="FY18" i="2" a="1"/>
  <c r="FY18" i="2"/>
  <c r="EI203" i="2" a="1"/>
  <c r="EI203" i="2"/>
  <c r="EI119" i="2" a="1"/>
  <c r="EI119" i="2"/>
  <c r="EI105" i="2" a="1"/>
  <c r="EI105" i="2"/>
  <c r="EI176" i="2" a="1"/>
  <c r="EI176" i="2"/>
  <c r="EI76" i="2" a="1"/>
  <c r="EI76" i="2"/>
  <c r="EI200" i="2" a="1"/>
  <c r="EI200" i="2"/>
  <c r="EI103" i="2" a="1"/>
  <c r="EI103" i="2"/>
  <c r="EI89" i="2" a="1"/>
  <c r="EI89" i="2"/>
  <c r="EI128" i="2" a="1"/>
  <c r="EI128" i="2"/>
  <c r="EI96" i="2" a="1"/>
  <c r="EI96" i="2"/>
  <c r="EI90" i="2" a="1"/>
  <c r="EI90" i="2"/>
  <c r="EI15" i="2" a="1"/>
  <c r="EI15" i="2"/>
  <c r="EI102" i="2" a="1"/>
  <c r="EI102" i="2"/>
  <c r="EI81" i="2" a="1"/>
  <c r="EI81" i="2"/>
  <c r="EI117" i="2" a="1"/>
  <c r="EI117" i="2"/>
  <c r="EI172" i="2" a="1"/>
  <c r="EI172" i="2"/>
  <c r="EI67" i="2" a="1"/>
  <c r="EI67" i="2"/>
  <c r="EI29" i="2" a="1"/>
  <c r="EI29" i="2"/>
  <c r="EI148" i="2" a="1"/>
  <c r="EI148" i="2"/>
  <c r="EI133" i="2" a="1"/>
  <c r="EI133" i="2"/>
  <c r="EI44" i="2" a="1"/>
  <c r="EI44" i="2"/>
  <c r="EI98" i="2" a="1"/>
  <c r="EI98" i="2"/>
  <c r="EI192" i="2" a="1"/>
  <c r="EI192" i="2"/>
  <c r="EI93" i="2" a="1"/>
  <c r="EI93" i="2"/>
  <c r="EI11" i="2" a="1"/>
  <c r="EI11" i="2"/>
  <c r="EI60" i="2" a="1"/>
  <c r="EI60" i="2"/>
  <c r="EI165" i="2" a="1"/>
  <c r="EI165" i="2"/>
  <c r="EI84" i="2" a="1"/>
  <c r="EI84" i="2"/>
  <c r="EI127" i="2" a="1"/>
  <c r="EI127" i="2"/>
  <c r="EI74" i="2" a="1"/>
  <c r="EI74" i="2"/>
  <c r="EI113" i="2" a="1"/>
  <c r="EI113" i="2"/>
  <c r="EI183" i="2" a="1"/>
  <c r="EI183" i="2"/>
  <c r="EI56" i="2" a="1"/>
  <c r="EI56" i="2"/>
  <c r="EI186" i="2" a="1"/>
  <c r="EI186" i="2"/>
  <c r="EI132" i="2" a="1"/>
  <c r="EI132" i="2"/>
  <c r="EI45" i="2" a="1"/>
  <c r="EI45" i="2"/>
  <c r="EI145" i="2" a="1"/>
  <c r="EI145" i="2"/>
  <c r="EI125" i="2" a="1"/>
  <c r="EI125" i="2"/>
  <c r="EI164" i="2" a="1"/>
  <c r="EI164" i="2"/>
  <c r="EI36" i="2" a="1"/>
  <c r="EI36" i="2"/>
  <c r="EI170" i="2" a="1"/>
  <c r="EI170" i="2"/>
  <c r="EI64" i="2" a="1"/>
  <c r="EI64" i="2"/>
  <c r="EI21" i="2" a="1"/>
  <c r="EI21" i="2"/>
  <c r="EI129" i="2" a="1"/>
  <c r="EI129" i="2"/>
  <c r="EI174" i="2" a="1"/>
  <c r="EI174" i="2"/>
  <c r="EI162" i="2" a="1"/>
  <c r="EI162" i="2"/>
  <c r="EI39" i="2" a="1"/>
  <c r="EI39" i="2"/>
  <c r="EI157" i="2" a="1"/>
  <c r="EI157" i="2"/>
  <c r="EI161" i="2" a="1"/>
  <c r="EI161" i="2"/>
  <c r="EI92" i="2" a="1"/>
  <c r="EI92" i="2"/>
  <c r="EI147" i="2" a="1"/>
  <c r="EI147" i="2"/>
  <c r="EI22" i="2" a="1"/>
  <c r="EI22" i="2"/>
  <c r="EI138" i="2" a="1"/>
  <c r="EI138" i="2"/>
  <c r="EI196" i="2" a="1"/>
  <c r="EI196" i="2"/>
  <c r="EI197" i="2" a="1"/>
  <c r="EI197" i="2"/>
  <c r="EI110" i="2" a="1"/>
  <c r="EI110" i="2"/>
  <c r="EI53" i="2" a="1"/>
  <c r="EI53" i="2"/>
  <c r="EI177" i="2" a="1"/>
  <c r="EI177" i="2"/>
  <c r="EI150" i="2" a="1"/>
  <c r="EI150" i="2"/>
  <c r="EI26" i="2" a="1"/>
  <c r="EI26" i="2"/>
  <c r="EI30" i="2" a="1"/>
  <c r="EI30" i="2"/>
  <c r="EI149" i="2" a="1"/>
  <c r="EI149" i="2"/>
  <c r="EI118" i="2" a="1"/>
  <c r="EI118" i="2"/>
  <c r="EI115" i="2" a="1"/>
  <c r="EI115" i="2"/>
  <c r="EI57" i="2" a="1"/>
  <c r="EI57" i="2"/>
  <c r="EI173" i="2" a="1"/>
  <c r="EI173" i="2"/>
  <c r="EI140" i="2" a="1"/>
  <c r="EI140" i="2"/>
  <c r="EI152" i="2" a="1"/>
  <c r="EI152" i="2"/>
  <c r="EI101" i="2" a="1"/>
  <c r="EI101" i="2"/>
  <c r="EI195" i="2" a="1"/>
  <c r="EI195" i="2"/>
  <c r="EI40" i="2" a="1"/>
  <c r="EI40" i="2"/>
  <c r="EI99" i="2" a="1"/>
  <c r="EI99" i="2"/>
  <c r="EI10" i="2" a="1"/>
  <c r="EI10" i="2"/>
  <c r="EI97" i="2" a="1"/>
  <c r="EI97" i="2"/>
  <c r="EI198" i="2" a="1"/>
  <c r="EI198" i="2"/>
  <c r="EI191" i="2" a="1"/>
  <c r="EI191" i="2"/>
  <c r="EI187" i="2" a="1"/>
  <c r="EI187" i="2"/>
  <c r="EI20" i="2" a="1"/>
  <c r="EI20" i="2"/>
  <c r="EI107" i="2" a="1"/>
  <c r="EI107" i="2"/>
  <c r="EI46" i="2" a="1"/>
  <c r="EI46" i="2"/>
  <c r="EI69" i="2" a="1"/>
  <c r="EI69" i="2"/>
  <c r="EI142" i="2" a="1"/>
  <c r="EI142" i="2"/>
  <c r="FY144" i="2" a="1"/>
  <c r="FY144" i="2"/>
  <c r="FY124" i="2" a="1"/>
  <c r="FY124" i="2"/>
  <c r="FY23" i="2" a="1"/>
  <c r="FY23" i="2"/>
  <c r="DN184" i="2" a="1"/>
  <c r="DN184" i="2"/>
  <c r="DN115" i="2" a="1"/>
  <c r="DN115" i="2"/>
  <c r="CS36" i="2" a="1"/>
  <c r="CS36" i="2"/>
  <c r="CS53" i="2" a="1"/>
  <c r="CS53" i="2"/>
  <c r="GT157" i="2" a="1"/>
  <c r="GT157" i="2"/>
  <c r="EI70" i="2" a="1"/>
  <c r="EI70" i="2"/>
  <c r="CS17" i="2" a="1"/>
  <c r="CS17" i="2"/>
  <c r="EI163" i="2" a="1"/>
  <c r="EI163" i="2"/>
  <c r="BX147" i="2" a="1"/>
  <c r="BX147" i="2"/>
  <c r="BX114" i="2" a="1"/>
  <c r="BX114" i="2"/>
  <c r="FY137" i="2" a="1"/>
  <c r="FY137" i="2"/>
  <c r="FY40" i="2" a="1"/>
  <c r="FY40" i="2"/>
  <c r="FY62" i="2" a="1"/>
  <c r="FY62" i="2"/>
  <c r="DN149" i="2" a="1"/>
  <c r="DN149" i="2"/>
  <c r="DN20" i="2" a="1"/>
  <c r="DN20" i="2"/>
  <c r="CS73" i="2" a="1"/>
  <c r="CS73" i="2"/>
  <c r="GT154" i="2" a="1"/>
  <c r="GT154" i="2"/>
  <c r="EI41" i="2" a="1"/>
  <c r="EI41" i="2"/>
  <c r="EI59" i="2" a="1"/>
  <c r="EI59" i="2"/>
  <c r="CS14" i="2" a="1"/>
  <c r="CS14" i="2"/>
  <c r="CS95" i="2" a="1"/>
  <c r="CS95" i="2"/>
  <c r="FY180" i="2" a="1"/>
  <c r="FY180" i="2"/>
  <c r="CS68" i="2" a="1"/>
  <c r="CS68" i="2"/>
  <c r="CS118" i="2" a="1"/>
  <c r="CS118" i="2"/>
  <c r="CS62" i="2" a="1"/>
  <c r="CS62" i="2"/>
  <c r="CS82" i="2" a="1"/>
  <c r="CS82" i="2"/>
  <c r="CS113" i="2" a="1"/>
  <c r="CS113" i="2"/>
  <c r="CS202" i="2" a="1"/>
  <c r="CS202" i="2"/>
  <c r="FD122" i="2" a="1"/>
  <c r="FD122" i="2"/>
  <c r="FY11" i="2" a="1"/>
  <c r="FY11" i="2"/>
  <c r="FY154" i="2" a="1"/>
  <c r="FY154" i="2"/>
  <c r="FY121" i="2" a="1"/>
  <c r="FY121" i="2"/>
  <c r="CS20" i="2" a="1"/>
  <c r="CS20" i="2"/>
  <c r="DN104" i="2" a="1"/>
  <c r="DN104" i="2"/>
  <c r="DN89" i="2" a="1"/>
  <c r="DN89" i="2"/>
  <c r="EI58" i="2" a="1"/>
  <c r="EI58" i="2"/>
  <c r="GT143" i="2" a="1"/>
  <c r="GT143" i="2"/>
  <c r="EI27" i="2" a="1"/>
  <c r="EI27" i="2"/>
  <c r="GT15" i="2" a="1"/>
  <c r="GT15" i="2"/>
  <c r="GT85" i="2" a="1"/>
  <c r="GT85" i="2"/>
  <c r="DN96" i="2" a="1"/>
  <c r="DN96" i="2"/>
  <c r="FY140" i="2" a="1"/>
  <c r="FY140" i="2"/>
  <c r="FY88" i="2" a="1"/>
  <c r="FY88" i="2"/>
  <c r="EI86" i="2" a="1"/>
  <c r="EI86" i="2"/>
  <c r="EI108" i="2" a="1"/>
  <c r="EI108" i="2"/>
  <c r="DN62" i="2" a="1"/>
  <c r="DN62" i="2"/>
  <c r="DN102" i="2" a="1"/>
  <c r="DN102" i="2"/>
  <c r="DN81" i="2" a="1"/>
  <c r="DN81" i="2"/>
  <c r="GT181" i="2" a="1"/>
  <c r="GT181" i="2"/>
  <c r="EI139" i="2" a="1"/>
  <c r="EI139" i="2"/>
  <c r="EI50" i="2" a="1"/>
  <c r="EI50" i="2"/>
  <c r="CS77" i="2" a="1"/>
  <c r="CS77" i="2"/>
  <c r="GT180" i="2" a="1"/>
  <c r="GT180" i="2"/>
  <c r="FY169" i="2" a="1"/>
  <c r="FY169" i="2"/>
  <c r="FY42" i="2" a="1"/>
  <c r="FY42" i="2"/>
  <c r="BX200" i="2" a="1"/>
  <c r="BX200" i="2"/>
  <c r="DN25" i="2" a="1"/>
  <c r="DN25" i="2"/>
  <c r="DN75" i="2" a="1"/>
  <c r="DN75" i="2"/>
  <c r="EI42" i="2" a="1"/>
  <c r="EI42" i="2"/>
  <c r="CS140" i="2" a="1"/>
  <c r="CS140" i="2"/>
  <c r="FY33" i="2" a="1"/>
  <c r="FY33" i="2"/>
  <c r="FY123" i="2" a="1"/>
  <c r="FY123" i="2"/>
  <c r="GT16" i="2" a="1"/>
  <c r="GT16" i="2"/>
  <c r="DN117" i="2" a="1"/>
  <c r="DN117" i="2"/>
  <c r="DN66" i="2" a="1"/>
  <c r="DN66" i="2"/>
  <c r="DN161" i="2" a="1"/>
  <c r="DN161" i="2"/>
  <c r="GT22" i="2" a="1"/>
  <c r="GT22" i="2"/>
  <c r="FY79" i="2" a="1"/>
  <c r="FY79" i="2"/>
  <c r="FY172" i="2" a="1"/>
  <c r="FY172" i="2"/>
  <c r="DN166" i="2" a="1"/>
  <c r="DN166" i="2"/>
  <c r="DN186" i="2" a="1"/>
  <c r="DN186" i="2"/>
  <c r="EI104" i="2" a="1"/>
  <c r="EI104" i="2"/>
  <c r="EI77" i="2" a="1"/>
  <c r="EI77" i="2"/>
  <c r="CS132" i="2" a="1"/>
  <c r="CS132" i="2"/>
  <c r="CS185" i="2" a="1"/>
  <c r="CS185" i="2"/>
  <c r="EI87" i="2" a="1"/>
  <c r="EI87" i="2"/>
  <c r="EI100" i="2" a="1"/>
  <c r="EI100" i="2"/>
  <c r="EI178" i="2" a="1"/>
  <c r="EI178" i="2"/>
  <c r="EI202" i="2" a="1"/>
  <c r="EI202" i="2"/>
  <c r="GU8" i="2"/>
  <c r="GV7" i="2"/>
  <c r="GW7" i="2"/>
  <c r="GX7" i="2"/>
  <c r="GY7" i="2"/>
  <c r="FZ8" i="2"/>
  <c r="GA7" i="2"/>
  <c r="GB7" i="2"/>
  <c r="GC7" i="2"/>
  <c r="GD7" i="2"/>
  <c r="FE8" i="2"/>
  <c r="FF7" i="2"/>
  <c r="FG7" i="2"/>
  <c r="FH7" i="2"/>
  <c r="FI7" i="2"/>
  <c r="EJ8" i="2"/>
  <c r="EK7" i="2"/>
  <c r="EL7" i="2"/>
  <c r="EM7" i="2"/>
  <c r="EN7" i="2"/>
  <c r="DO8" i="2"/>
  <c r="DP7" i="2"/>
  <c r="DQ7" i="2"/>
  <c r="DR7" i="2"/>
  <c r="DS7" i="2"/>
  <c r="CT8" i="2"/>
  <c r="CU7" i="2"/>
  <c r="CV7" i="2"/>
  <c r="CW7" i="2"/>
  <c r="CX7" i="2"/>
  <c r="BY8" i="2"/>
  <c r="BZ7" i="2"/>
  <c r="CA7" i="2"/>
  <c r="CB7" i="2"/>
  <c r="CC7" i="2"/>
  <c r="GU9" i="2"/>
  <c r="GV8" i="2"/>
  <c r="GW8" i="2"/>
  <c r="GX8" i="2"/>
  <c r="GY8" i="2"/>
  <c r="FZ9" i="2"/>
  <c r="GA8" i="2"/>
  <c r="GB8" i="2"/>
  <c r="GC8" i="2"/>
  <c r="GD8" i="2"/>
  <c r="FE9" i="2"/>
  <c r="FF8" i="2"/>
  <c r="FG8" i="2"/>
  <c r="FH8" i="2"/>
  <c r="FI8" i="2"/>
  <c r="EJ9" i="2"/>
  <c r="EK8" i="2"/>
  <c r="EL8" i="2"/>
  <c r="EM8" i="2"/>
  <c r="EN8" i="2"/>
  <c r="DO9" i="2"/>
  <c r="DP8" i="2"/>
  <c r="DQ8" i="2"/>
  <c r="DR8" i="2"/>
  <c r="DS8" i="2"/>
  <c r="CT9" i="2"/>
  <c r="CU8" i="2"/>
  <c r="CV8" i="2"/>
  <c r="CW8" i="2"/>
  <c r="CX8" i="2"/>
  <c r="BY9" i="2"/>
  <c r="BZ8" i="2"/>
  <c r="CA8" i="2"/>
  <c r="CB8" i="2"/>
  <c r="CC8" i="2"/>
  <c r="GU10" i="2"/>
  <c r="GV9" i="2"/>
  <c r="GW9" i="2"/>
  <c r="GX9" i="2"/>
  <c r="GY9" i="2"/>
  <c r="FZ10" i="2"/>
  <c r="GA9" i="2"/>
  <c r="GB9" i="2"/>
  <c r="GC9" i="2"/>
  <c r="GD9" i="2"/>
  <c r="FE10" i="2"/>
  <c r="FF9" i="2"/>
  <c r="FG9" i="2"/>
  <c r="FH9" i="2"/>
  <c r="FI9" i="2"/>
  <c r="EJ10" i="2"/>
  <c r="EK9" i="2"/>
  <c r="EL9" i="2"/>
  <c r="EM9" i="2"/>
  <c r="EN9" i="2"/>
  <c r="DO10" i="2"/>
  <c r="DP9" i="2"/>
  <c r="DQ9" i="2"/>
  <c r="DR9" i="2"/>
  <c r="DS9" i="2"/>
  <c r="CT10" i="2"/>
  <c r="CU9" i="2"/>
  <c r="CV9" i="2"/>
  <c r="CW9" i="2"/>
  <c r="CX9" i="2"/>
  <c r="BY10" i="2"/>
  <c r="BZ9" i="2"/>
  <c r="CA9" i="2"/>
  <c r="CB9" i="2"/>
  <c r="CC9" i="2"/>
  <c r="GU11" i="2"/>
  <c r="GV10" i="2"/>
  <c r="GW10" i="2"/>
  <c r="GX10" i="2"/>
  <c r="GY10" i="2"/>
  <c r="FZ11" i="2"/>
  <c r="GA10" i="2"/>
  <c r="GB10" i="2"/>
  <c r="GC10" i="2"/>
  <c r="GD10" i="2"/>
  <c r="FE11" i="2"/>
  <c r="FF10" i="2"/>
  <c r="FG10" i="2"/>
  <c r="FH10" i="2"/>
  <c r="FI10" i="2"/>
  <c r="EJ11" i="2"/>
  <c r="EK10" i="2"/>
  <c r="EL10" i="2"/>
  <c r="EM10" i="2"/>
  <c r="EN10" i="2"/>
  <c r="DO11" i="2"/>
  <c r="DP10" i="2"/>
  <c r="DQ10" i="2"/>
  <c r="DR10" i="2"/>
  <c r="DS10" i="2"/>
  <c r="CT11" i="2"/>
  <c r="CU10" i="2"/>
  <c r="CV10" i="2"/>
  <c r="CW10" i="2"/>
  <c r="CX10" i="2"/>
  <c r="BY11" i="2"/>
  <c r="BZ10" i="2"/>
  <c r="CA10" i="2"/>
  <c r="CB10" i="2"/>
  <c r="CC10" i="2"/>
  <c r="GU12" i="2"/>
  <c r="GV11" i="2"/>
  <c r="GW11" i="2"/>
  <c r="GX11" i="2"/>
  <c r="GY11" i="2"/>
  <c r="FZ12" i="2"/>
  <c r="GA11" i="2"/>
  <c r="GB11" i="2"/>
  <c r="GC11" i="2"/>
  <c r="GD11" i="2"/>
  <c r="FE12" i="2"/>
  <c r="FF11" i="2"/>
  <c r="FG11" i="2"/>
  <c r="FH11" i="2"/>
  <c r="FI11" i="2"/>
  <c r="EJ12" i="2"/>
  <c r="EK11" i="2"/>
  <c r="EL11" i="2"/>
  <c r="EM11" i="2"/>
  <c r="EN11" i="2"/>
  <c r="DO12" i="2"/>
  <c r="DP11" i="2"/>
  <c r="DQ11" i="2"/>
  <c r="DR11" i="2"/>
  <c r="DS11" i="2"/>
  <c r="CT12" i="2"/>
  <c r="CU11" i="2"/>
  <c r="CV11" i="2"/>
  <c r="CW11" i="2"/>
  <c r="CX11" i="2"/>
  <c r="BY12" i="2"/>
  <c r="BZ11" i="2"/>
  <c r="CA11" i="2"/>
  <c r="CB11" i="2"/>
  <c r="CC11" i="2"/>
  <c r="GU13" i="2"/>
  <c r="GV12" i="2"/>
  <c r="GW12" i="2"/>
  <c r="GX12" i="2"/>
  <c r="GY12" i="2"/>
  <c r="FZ13" i="2"/>
  <c r="GA12" i="2"/>
  <c r="GB12" i="2"/>
  <c r="GC12" i="2"/>
  <c r="GD12" i="2"/>
  <c r="FE13" i="2"/>
  <c r="FF12" i="2"/>
  <c r="FG12" i="2"/>
  <c r="FH12" i="2"/>
  <c r="FI12" i="2"/>
  <c r="EJ13" i="2"/>
  <c r="EK12" i="2"/>
  <c r="EL12" i="2"/>
  <c r="EM12" i="2"/>
  <c r="EN12" i="2"/>
  <c r="DO13" i="2"/>
  <c r="DP12" i="2"/>
  <c r="DQ12" i="2"/>
  <c r="DR12" i="2"/>
  <c r="DS12" i="2"/>
  <c r="CT13" i="2"/>
  <c r="CU12" i="2"/>
  <c r="CV12" i="2"/>
  <c r="CW12" i="2"/>
  <c r="CX12" i="2"/>
  <c r="BY13" i="2"/>
  <c r="BZ12" i="2"/>
  <c r="CA12" i="2"/>
  <c r="CB12" i="2"/>
  <c r="CC12" i="2"/>
  <c r="GU14" i="2"/>
  <c r="GV13" i="2"/>
  <c r="GW13" i="2"/>
  <c r="GX13" i="2"/>
  <c r="GY13" i="2"/>
  <c r="FZ14" i="2"/>
  <c r="GA13" i="2"/>
  <c r="GB13" i="2"/>
  <c r="GC13" i="2"/>
  <c r="GD13" i="2"/>
  <c r="FE14" i="2"/>
  <c r="FF13" i="2"/>
  <c r="FG13" i="2"/>
  <c r="FH13" i="2"/>
  <c r="FI13" i="2"/>
  <c r="EJ14" i="2"/>
  <c r="EK13" i="2"/>
  <c r="EL13" i="2"/>
  <c r="EM13" i="2"/>
  <c r="EN13" i="2"/>
  <c r="DO14" i="2"/>
  <c r="DP13" i="2"/>
  <c r="DQ13" i="2"/>
  <c r="DR13" i="2"/>
  <c r="DS13" i="2"/>
  <c r="CT14" i="2"/>
  <c r="CU13" i="2"/>
  <c r="CV13" i="2"/>
  <c r="CW13" i="2"/>
  <c r="CX13" i="2"/>
  <c r="BY14" i="2"/>
  <c r="BZ13" i="2"/>
  <c r="CA13" i="2"/>
  <c r="CB13" i="2"/>
  <c r="CC13" i="2"/>
  <c r="GU15" i="2"/>
  <c r="GV14" i="2"/>
  <c r="GW14" i="2"/>
  <c r="GX14" i="2"/>
  <c r="GY14" i="2"/>
  <c r="FZ15" i="2"/>
  <c r="GA14" i="2"/>
  <c r="GB14" i="2"/>
  <c r="GC14" i="2"/>
  <c r="GD14" i="2"/>
  <c r="FE15" i="2"/>
  <c r="FF14" i="2"/>
  <c r="FG14" i="2"/>
  <c r="FH14" i="2"/>
  <c r="FI14" i="2"/>
  <c r="EJ15" i="2"/>
  <c r="EK14" i="2"/>
  <c r="EL14" i="2"/>
  <c r="EM14" i="2"/>
  <c r="EN14" i="2"/>
  <c r="DO15" i="2"/>
  <c r="DP14" i="2"/>
  <c r="DQ14" i="2"/>
  <c r="DR14" i="2"/>
  <c r="DS14" i="2"/>
  <c r="CT15" i="2"/>
  <c r="CU14" i="2"/>
  <c r="CV14" i="2"/>
  <c r="CW14" i="2"/>
  <c r="CX14" i="2"/>
  <c r="BY15" i="2"/>
  <c r="BZ14" i="2"/>
  <c r="CA14" i="2"/>
  <c r="CB14" i="2"/>
  <c r="CC14" i="2"/>
  <c r="GU16" i="2"/>
  <c r="GV15" i="2"/>
  <c r="GW15" i="2"/>
  <c r="GX15" i="2"/>
  <c r="GY15" i="2"/>
  <c r="FZ16" i="2"/>
  <c r="GA15" i="2"/>
  <c r="GB15" i="2"/>
  <c r="GC15" i="2"/>
  <c r="GD15" i="2"/>
  <c r="FE16" i="2"/>
  <c r="FF15" i="2"/>
  <c r="FG15" i="2"/>
  <c r="FH15" i="2"/>
  <c r="FI15" i="2"/>
  <c r="EJ16" i="2"/>
  <c r="EK15" i="2"/>
  <c r="EL15" i="2"/>
  <c r="EM15" i="2"/>
  <c r="EN15" i="2"/>
  <c r="DO16" i="2"/>
  <c r="DP15" i="2"/>
  <c r="DQ15" i="2"/>
  <c r="DR15" i="2"/>
  <c r="DS15" i="2"/>
  <c r="CT16" i="2"/>
  <c r="CU15" i="2"/>
  <c r="CV15" i="2"/>
  <c r="CW15" i="2"/>
  <c r="CX15" i="2"/>
  <c r="BY16" i="2"/>
  <c r="BZ15" i="2"/>
  <c r="CA15" i="2"/>
  <c r="CB15" i="2"/>
  <c r="CC15" i="2"/>
  <c r="GU17" i="2"/>
  <c r="GV16" i="2"/>
  <c r="GW16" i="2"/>
  <c r="GX16" i="2"/>
  <c r="GY16" i="2"/>
  <c r="FZ17" i="2"/>
  <c r="GA16" i="2"/>
  <c r="GB16" i="2"/>
  <c r="GC16" i="2"/>
  <c r="GD16" i="2"/>
  <c r="FE17" i="2"/>
  <c r="FF16" i="2"/>
  <c r="FG16" i="2"/>
  <c r="FH16" i="2"/>
  <c r="FI16" i="2"/>
  <c r="EJ17" i="2"/>
  <c r="EK16" i="2"/>
  <c r="EL16" i="2"/>
  <c r="EM16" i="2"/>
  <c r="EN16" i="2"/>
  <c r="DO17" i="2"/>
  <c r="DP16" i="2"/>
  <c r="DQ16" i="2"/>
  <c r="DR16" i="2"/>
  <c r="DS16" i="2"/>
  <c r="CT17" i="2"/>
  <c r="CU16" i="2"/>
  <c r="CV16" i="2"/>
  <c r="CW16" i="2"/>
  <c r="CX16" i="2"/>
  <c r="BY17" i="2"/>
  <c r="BZ16" i="2"/>
  <c r="CA16" i="2"/>
  <c r="CB16" i="2"/>
  <c r="CC16" i="2"/>
  <c r="GU18" i="2"/>
  <c r="GV17" i="2"/>
  <c r="GW17" i="2"/>
  <c r="GX17" i="2"/>
  <c r="GY17" i="2"/>
  <c r="FZ18" i="2"/>
  <c r="GA17" i="2"/>
  <c r="GB17" i="2"/>
  <c r="GC17" i="2"/>
  <c r="GD17" i="2"/>
  <c r="FE18" i="2"/>
  <c r="FF17" i="2"/>
  <c r="FG17" i="2"/>
  <c r="FH17" i="2"/>
  <c r="FI17" i="2"/>
  <c r="EJ18" i="2"/>
  <c r="EK17" i="2"/>
  <c r="EL17" i="2"/>
  <c r="EM17" i="2"/>
  <c r="EN17" i="2"/>
  <c r="DO18" i="2"/>
  <c r="DP17" i="2"/>
  <c r="DQ17" i="2"/>
  <c r="DR17" i="2"/>
  <c r="DS17" i="2"/>
  <c r="CT18" i="2"/>
  <c r="CU17" i="2"/>
  <c r="CV17" i="2"/>
  <c r="CW17" i="2"/>
  <c r="CX17" i="2"/>
  <c r="BY18" i="2"/>
  <c r="BZ17" i="2"/>
  <c r="CA17" i="2"/>
  <c r="CB17" i="2"/>
  <c r="CC17" i="2"/>
  <c r="GU19" i="2"/>
  <c r="GV18" i="2"/>
  <c r="GW18" i="2"/>
  <c r="GX18" i="2"/>
  <c r="GY18" i="2"/>
  <c r="FZ19" i="2"/>
  <c r="GA18" i="2"/>
  <c r="GB18" i="2"/>
  <c r="GC18" i="2"/>
  <c r="GD18" i="2"/>
  <c r="FE19" i="2"/>
  <c r="FF18" i="2"/>
  <c r="FG18" i="2"/>
  <c r="FH18" i="2"/>
  <c r="FI18" i="2"/>
  <c r="EJ19" i="2"/>
  <c r="EK18" i="2"/>
  <c r="EL18" i="2"/>
  <c r="EM18" i="2"/>
  <c r="EN18" i="2"/>
  <c r="DO19" i="2"/>
  <c r="DP18" i="2"/>
  <c r="DQ18" i="2"/>
  <c r="DR18" i="2"/>
  <c r="DS18" i="2"/>
  <c r="CT19" i="2"/>
  <c r="CU18" i="2"/>
  <c r="CV18" i="2"/>
  <c r="CW18" i="2"/>
  <c r="CX18" i="2"/>
  <c r="BZ18" i="2"/>
  <c r="CA18" i="2"/>
  <c r="CB18" i="2"/>
  <c r="CC18" i="2"/>
  <c r="BY19" i="2"/>
  <c r="GU20" i="2"/>
  <c r="GV19" i="2"/>
  <c r="GW19" i="2"/>
  <c r="GX19" i="2"/>
  <c r="GY19" i="2"/>
  <c r="FZ20" i="2"/>
  <c r="GA19" i="2"/>
  <c r="GB19" i="2"/>
  <c r="GC19" i="2"/>
  <c r="GD19" i="2"/>
  <c r="FE20" i="2"/>
  <c r="FF19" i="2"/>
  <c r="FG19" i="2"/>
  <c r="FH19" i="2"/>
  <c r="FI19" i="2"/>
  <c r="EJ20" i="2"/>
  <c r="EK19" i="2"/>
  <c r="EL19" i="2"/>
  <c r="EM19" i="2"/>
  <c r="EN19" i="2"/>
  <c r="DO20" i="2"/>
  <c r="DP19" i="2"/>
  <c r="DQ19" i="2"/>
  <c r="DR19" i="2"/>
  <c r="DS19" i="2"/>
  <c r="CT20" i="2"/>
  <c r="CU19" i="2"/>
  <c r="CV19" i="2"/>
  <c r="CW19" i="2"/>
  <c r="CX19" i="2"/>
  <c r="BY20" i="2"/>
  <c r="BZ19" i="2"/>
  <c r="CA19" i="2"/>
  <c r="CB19" i="2"/>
  <c r="CC19" i="2"/>
  <c r="GU21" i="2"/>
  <c r="GV20" i="2"/>
  <c r="GW20" i="2"/>
  <c r="GX20" i="2"/>
  <c r="GY20" i="2"/>
  <c r="FZ21" i="2"/>
  <c r="GA20" i="2"/>
  <c r="GB20" i="2"/>
  <c r="GC20" i="2"/>
  <c r="GD20" i="2"/>
  <c r="FE21" i="2"/>
  <c r="FF20" i="2"/>
  <c r="FG20" i="2"/>
  <c r="FH20" i="2"/>
  <c r="FI20" i="2"/>
  <c r="EJ21" i="2"/>
  <c r="EK20" i="2"/>
  <c r="EL20" i="2"/>
  <c r="EM20" i="2"/>
  <c r="EN20" i="2"/>
  <c r="DO21" i="2"/>
  <c r="DP20" i="2"/>
  <c r="DQ20" i="2"/>
  <c r="DR20" i="2"/>
  <c r="DS20" i="2"/>
  <c r="CT21" i="2"/>
  <c r="CU20" i="2"/>
  <c r="CV20" i="2"/>
  <c r="CW20" i="2"/>
  <c r="CX20" i="2"/>
  <c r="BY21" i="2"/>
  <c r="BZ20" i="2"/>
  <c r="CA20" i="2"/>
  <c r="CB20" i="2"/>
  <c r="CC20" i="2"/>
  <c r="GU22" i="2"/>
  <c r="GV21" i="2"/>
  <c r="GW21" i="2"/>
  <c r="GX21" i="2"/>
  <c r="GY21" i="2"/>
  <c r="FZ22" i="2"/>
  <c r="GA21" i="2"/>
  <c r="GB21" i="2"/>
  <c r="GC21" i="2"/>
  <c r="GD21" i="2"/>
  <c r="FE22" i="2"/>
  <c r="FF21" i="2"/>
  <c r="FG21" i="2"/>
  <c r="FH21" i="2"/>
  <c r="FI21" i="2"/>
  <c r="EJ22" i="2"/>
  <c r="EK21" i="2"/>
  <c r="EL21" i="2"/>
  <c r="EM21" i="2"/>
  <c r="EN21" i="2"/>
  <c r="DO22" i="2"/>
  <c r="DP21" i="2"/>
  <c r="DQ21" i="2"/>
  <c r="DR21" i="2"/>
  <c r="DS21" i="2"/>
  <c r="CT22" i="2"/>
  <c r="CU21" i="2"/>
  <c r="CV21" i="2"/>
  <c r="CW21" i="2"/>
  <c r="CX21" i="2"/>
  <c r="BY22" i="2"/>
  <c r="BZ21" i="2"/>
  <c r="CA21" i="2"/>
  <c r="CB21" i="2"/>
  <c r="CC21" i="2"/>
  <c r="GU23" i="2"/>
  <c r="GV22" i="2"/>
  <c r="GW22" i="2"/>
  <c r="GX22" i="2"/>
  <c r="GY22" i="2"/>
  <c r="FZ23" i="2"/>
  <c r="GA22" i="2"/>
  <c r="GB22" i="2"/>
  <c r="GC22" i="2"/>
  <c r="GD22" i="2"/>
  <c r="FE23" i="2"/>
  <c r="FF22" i="2"/>
  <c r="FG22" i="2"/>
  <c r="FH22" i="2"/>
  <c r="FI22" i="2"/>
  <c r="EJ23" i="2"/>
  <c r="EK22" i="2"/>
  <c r="EL22" i="2"/>
  <c r="EM22" i="2"/>
  <c r="EN22" i="2"/>
  <c r="DO23" i="2"/>
  <c r="DP22" i="2"/>
  <c r="DQ22" i="2"/>
  <c r="DR22" i="2"/>
  <c r="DS22" i="2"/>
  <c r="CT23" i="2"/>
  <c r="CU22" i="2"/>
  <c r="CV22" i="2"/>
  <c r="CW22" i="2"/>
  <c r="CX22" i="2"/>
  <c r="BZ22" i="2"/>
  <c r="CA22" i="2"/>
  <c r="CB22" i="2"/>
  <c r="CC22" i="2"/>
  <c r="BY23" i="2"/>
  <c r="GU24" i="2"/>
  <c r="GV23" i="2"/>
  <c r="GW23" i="2"/>
  <c r="GX23" i="2"/>
  <c r="GY23" i="2"/>
  <c r="FZ24" i="2"/>
  <c r="GA23" i="2"/>
  <c r="GB23" i="2"/>
  <c r="GC23" i="2"/>
  <c r="GD23" i="2"/>
  <c r="FE24" i="2"/>
  <c r="FF23" i="2"/>
  <c r="FG23" i="2"/>
  <c r="FH23" i="2"/>
  <c r="FI23" i="2"/>
  <c r="EK23" i="2"/>
  <c r="EL23" i="2"/>
  <c r="EM23" i="2"/>
  <c r="EN23" i="2"/>
  <c r="EJ24" i="2"/>
  <c r="DP23" i="2"/>
  <c r="DQ23" i="2"/>
  <c r="DR23" i="2"/>
  <c r="DS23" i="2"/>
  <c r="DO24" i="2"/>
  <c r="CT24" i="2"/>
  <c r="CU23" i="2"/>
  <c r="CV23" i="2"/>
  <c r="CW23" i="2"/>
  <c r="CX23" i="2"/>
  <c r="BY24" i="2"/>
  <c r="BZ23" i="2"/>
  <c r="CA23" i="2"/>
  <c r="CB23" i="2"/>
  <c r="CC23" i="2"/>
  <c r="GU25" i="2"/>
  <c r="GV24" i="2"/>
  <c r="GW24" i="2"/>
  <c r="GX24" i="2"/>
  <c r="GY24" i="2"/>
  <c r="FZ25" i="2"/>
  <c r="GA24" i="2"/>
  <c r="GB24" i="2"/>
  <c r="GC24" i="2"/>
  <c r="GD24" i="2"/>
  <c r="FE25" i="2"/>
  <c r="FF24" i="2"/>
  <c r="FG24" i="2"/>
  <c r="FH24" i="2"/>
  <c r="FI24" i="2"/>
  <c r="EK24" i="2"/>
  <c r="EL24" i="2"/>
  <c r="EM24" i="2"/>
  <c r="EN24" i="2"/>
  <c r="EJ25" i="2"/>
  <c r="DP24" i="2"/>
  <c r="DQ24" i="2"/>
  <c r="DR24" i="2"/>
  <c r="DS24" i="2"/>
  <c r="DO25" i="2"/>
  <c r="CT25" i="2"/>
  <c r="CU24" i="2"/>
  <c r="CV24" i="2"/>
  <c r="CW24" i="2"/>
  <c r="CX24" i="2"/>
  <c r="BY25" i="2"/>
  <c r="BZ24" i="2"/>
  <c r="CA24" i="2"/>
  <c r="CB24" i="2"/>
  <c r="CC24" i="2"/>
  <c r="GU26" i="2"/>
  <c r="GV25" i="2"/>
  <c r="GW25" i="2"/>
  <c r="GX25" i="2"/>
  <c r="GY25" i="2"/>
  <c r="FZ26" i="2"/>
  <c r="GA25" i="2"/>
  <c r="GB25" i="2"/>
  <c r="GC25" i="2"/>
  <c r="GD25" i="2"/>
  <c r="FE26" i="2"/>
  <c r="FF25" i="2"/>
  <c r="FG25" i="2"/>
  <c r="FH25" i="2"/>
  <c r="FI25" i="2"/>
  <c r="EJ26" i="2"/>
  <c r="EK25" i="2"/>
  <c r="EL25" i="2"/>
  <c r="EM25" i="2"/>
  <c r="EN25" i="2"/>
  <c r="DO26" i="2"/>
  <c r="DP25" i="2"/>
  <c r="DQ25" i="2"/>
  <c r="DR25" i="2"/>
  <c r="DS25" i="2"/>
  <c r="CT26" i="2"/>
  <c r="CU25" i="2"/>
  <c r="CV25" i="2"/>
  <c r="CW25" i="2"/>
  <c r="CX25" i="2"/>
  <c r="BY26" i="2"/>
  <c r="BZ25" i="2"/>
  <c r="CA25" i="2"/>
  <c r="CB25" i="2"/>
  <c r="CC25" i="2"/>
  <c r="GU27" i="2"/>
  <c r="GV26" i="2"/>
  <c r="GW26" i="2"/>
  <c r="GX26" i="2"/>
  <c r="GY26" i="2"/>
  <c r="FZ27" i="2"/>
  <c r="GA26" i="2"/>
  <c r="GB26" i="2"/>
  <c r="GC26" i="2"/>
  <c r="GD26" i="2"/>
  <c r="FE27" i="2"/>
  <c r="FF26" i="2"/>
  <c r="FG26" i="2"/>
  <c r="FH26" i="2"/>
  <c r="FI26" i="2"/>
  <c r="EJ27" i="2"/>
  <c r="EK26" i="2"/>
  <c r="EL26" i="2"/>
  <c r="EM26" i="2"/>
  <c r="EN26" i="2"/>
  <c r="DO27" i="2"/>
  <c r="DP26" i="2"/>
  <c r="DQ26" i="2"/>
  <c r="DR26" i="2"/>
  <c r="DS26" i="2"/>
  <c r="CT27" i="2"/>
  <c r="CU26" i="2"/>
  <c r="CV26" i="2"/>
  <c r="CW26" i="2"/>
  <c r="CX26" i="2"/>
  <c r="BY27" i="2"/>
  <c r="BZ26" i="2"/>
  <c r="CA26" i="2"/>
  <c r="CB26" i="2"/>
  <c r="CC26" i="2"/>
  <c r="GU28" i="2"/>
  <c r="GV27" i="2"/>
  <c r="GW27" i="2"/>
  <c r="GX27" i="2"/>
  <c r="GY27" i="2"/>
  <c r="FZ28" i="2"/>
  <c r="GA27" i="2"/>
  <c r="GB27" i="2"/>
  <c r="GC27" i="2"/>
  <c r="GD27" i="2"/>
  <c r="FE28" i="2"/>
  <c r="FF27" i="2"/>
  <c r="FG27" i="2"/>
  <c r="FH27" i="2"/>
  <c r="FI27" i="2"/>
  <c r="EJ28" i="2"/>
  <c r="EK27" i="2"/>
  <c r="EL27" i="2"/>
  <c r="EM27" i="2"/>
  <c r="EN27" i="2"/>
  <c r="DO28" i="2"/>
  <c r="DP27" i="2"/>
  <c r="DQ27" i="2"/>
  <c r="DR27" i="2"/>
  <c r="DS27" i="2"/>
  <c r="CT28" i="2"/>
  <c r="CU27" i="2"/>
  <c r="CV27" i="2"/>
  <c r="CW27" i="2"/>
  <c r="CX27" i="2"/>
  <c r="BY28" i="2"/>
  <c r="BZ27" i="2"/>
  <c r="CA27" i="2"/>
  <c r="CB27" i="2"/>
  <c r="CC27" i="2"/>
  <c r="GU29" i="2"/>
  <c r="GV28" i="2"/>
  <c r="GW28" i="2"/>
  <c r="GX28" i="2"/>
  <c r="GY28" i="2"/>
  <c r="FZ29" i="2"/>
  <c r="GA28" i="2"/>
  <c r="GB28" i="2"/>
  <c r="GC28" i="2"/>
  <c r="GD28" i="2"/>
  <c r="FE29" i="2"/>
  <c r="FF28" i="2"/>
  <c r="FG28" i="2"/>
  <c r="FH28" i="2"/>
  <c r="FI28" i="2"/>
  <c r="EJ29" i="2"/>
  <c r="EK28" i="2"/>
  <c r="EL28" i="2"/>
  <c r="EM28" i="2"/>
  <c r="EN28" i="2"/>
  <c r="DP28" i="2"/>
  <c r="DQ28" i="2"/>
  <c r="DR28" i="2"/>
  <c r="DS28" i="2"/>
  <c r="DO29" i="2"/>
  <c r="CT29" i="2"/>
  <c r="CU28" i="2"/>
  <c r="CV28" i="2"/>
  <c r="CW28" i="2"/>
  <c r="CX28" i="2"/>
  <c r="BY29" i="2"/>
  <c r="BZ28" i="2"/>
  <c r="CA28" i="2"/>
  <c r="CB28" i="2"/>
  <c r="CC28" i="2"/>
  <c r="GU30" i="2"/>
  <c r="GV29" i="2"/>
  <c r="GW29" i="2"/>
  <c r="GX29" i="2"/>
  <c r="GY29" i="2"/>
  <c r="FZ30" i="2"/>
  <c r="GA29" i="2"/>
  <c r="GB29" i="2"/>
  <c r="GC29" i="2"/>
  <c r="GD29" i="2"/>
  <c r="FE30" i="2"/>
  <c r="FF29" i="2"/>
  <c r="FG29" i="2"/>
  <c r="FH29" i="2"/>
  <c r="FI29" i="2"/>
  <c r="EJ30" i="2"/>
  <c r="EK29" i="2"/>
  <c r="EL29" i="2"/>
  <c r="EM29" i="2"/>
  <c r="EN29" i="2"/>
  <c r="DO30" i="2"/>
  <c r="DP29" i="2"/>
  <c r="DQ29" i="2"/>
  <c r="DR29" i="2"/>
  <c r="DS29" i="2"/>
  <c r="CT30" i="2"/>
  <c r="CU29" i="2"/>
  <c r="CV29" i="2"/>
  <c r="CW29" i="2"/>
  <c r="CX29" i="2"/>
  <c r="BY30" i="2"/>
  <c r="BZ29" i="2"/>
  <c r="CA29" i="2"/>
  <c r="CB29" i="2"/>
  <c r="CC29" i="2"/>
  <c r="GV30" i="2"/>
  <c r="GW30" i="2"/>
  <c r="GX30" i="2"/>
  <c r="GY30" i="2"/>
  <c r="GU31" i="2"/>
  <c r="GA30" i="2"/>
  <c r="GB30" i="2"/>
  <c r="GC30" i="2"/>
  <c r="GD30" i="2"/>
  <c r="FZ31" i="2"/>
  <c r="FF30" i="2"/>
  <c r="FG30" i="2"/>
  <c r="FH30" i="2"/>
  <c r="FI30" i="2"/>
  <c r="FE31" i="2"/>
  <c r="EJ31" i="2"/>
  <c r="EK30" i="2"/>
  <c r="EL30" i="2"/>
  <c r="EM30" i="2"/>
  <c r="EN30" i="2"/>
  <c r="DO31" i="2"/>
  <c r="DP30" i="2"/>
  <c r="DQ30" i="2"/>
  <c r="DR30" i="2"/>
  <c r="DS30" i="2"/>
  <c r="CU30" i="2"/>
  <c r="CV30" i="2"/>
  <c r="CW30" i="2"/>
  <c r="CX30" i="2"/>
  <c r="CT31" i="2"/>
  <c r="BZ30" i="2"/>
  <c r="CA30" i="2"/>
  <c r="CB30" i="2"/>
  <c r="CC30" i="2"/>
  <c r="BY31" i="2"/>
  <c r="GU32" i="2"/>
  <c r="GV31" i="2"/>
  <c r="GW31" i="2"/>
  <c r="GX31" i="2"/>
  <c r="GY31" i="2"/>
  <c r="FZ32" i="2"/>
  <c r="GA31" i="2"/>
  <c r="GB31" i="2"/>
  <c r="GC31" i="2"/>
  <c r="GD31" i="2"/>
  <c r="FF31" i="2"/>
  <c r="FG31" i="2"/>
  <c r="FH31" i="2"/>
  <c r="FI31" i="2"/>
  <c r="FE32" i="2"/>
  <c r="EJ32" i="2"/>
  <c r="EK31" i="2"/>
  <c r="EL31" i="2"/>
  <c r="EM31" i="2"/>
  <c r="EN31" i="2"/>
  <c r="DO32" i="2"/>
  <c r="DP31" i="2"/>
  <c r="DQ31" i="2"/>
  <c r="DR31" i="2"/>
  <c r="DS31" i="2"/>
  <c r="CU31" i="2"/>
  <c r="CV31" i="2"/>
  <c r="CW31" i="2"/>
  <c r="CX31" i="2"/>
  <c r="CT32" i="2"/>
  <c r="BY32" i="2"/>
  <c r="BZ31" i="2"/>
  <c r="CA31" i="2"/>
  <c r="CB31" i="2"/>
  <c r="CC31" i="2"/>
  <c r="GU33" i="2"/>
  <c r="GV32" i="2"/>
  <c r="GW32" i="2"/>
  <c r="GX32" i="2"/>
  <c r="GY32" i="2"/>
  <c r="FZ33" i="2"/>
  <c r="GA32" i="2"/>
  <c r="GB32" i="2"/>
  <c r="GC32" i="2"/>
  <c r="GD32" i="2"/>
  <c r="FE33" i="2"/>
  <c r="FF32" i="2"/>
  <c r="FG32" i="2"/>
  <c r="FH32" i="2"/>
  <c r="FI32" i="2"/>
  <c r="EJ33" i="2"/>
  <c r="EK32" i="2"/>
  <c r="EL32" i="2"/>
  <c r="EM32" i="2"/>
  <c r="EN32" i="2"/>
  <c r="DO33" i="2"/>
  <c r="DP32" i="2"/>
  <c r="DQ32" i="2"/>
  <c r="DR32" i="2"/>
  <c r="DS32" i="2"/>
  <c r="CU32" i="2"/>
  <c r="CV32" i="2"/>
  <c r="CW32" i="2"/>
  <c r="CX32" i="2"/>
  <c r="CT33" i="2"/>
  <c r="BY33" i="2"/>
  <c r="BZ32" i="2"/>
  <c r="CA32" i="2"/>
  <c r="CB32" i="2"/>
  <c r="CC32" i="2"/>
  <c r="GU34" i="2"/>
  <c r="GV33" i="2"/>
  <c r="GW33" i="2"/>
  <c r="GX33" i="2"/>
  <c r="GY33" i="2"/>
  <c r="FZ34" i="2"/>
  <c r="GA33" i="2"/>
  <c r="GB33" i="2"/>
  <c r="GC33" i="2"/>
  <c r="GD33" i="2"/>
  <c r="FE34" i="2"/>
  <c r="FF33" i="2"/>
  <c r="FG33" i="2"/>
  <c r="FH33" i="2"/>
  <c r="FI33" i="2"/>
  <c r="EJ34" i="2"/>
  <c r="EK33" i="2"/>
  <c r="EL33" i="2"/>
  <c r="EM33" i="2"/>
  <c r="EN33" i="2"/>
  <c r="DO34" i="2"/>
  <c r="DP33" i="2"/>
  <c r="DQ33" i="2"/>
  <c r="DR33" i="2"/>
  <c r="DS33" i="2"/>
  <c r="CU33" i="2"/>
  <c r="CV33" i="2"/>
  <c r="CW33" i="2"/>
  <c r="CX33" i="2"/>
  <c r="CT34" i="2"/>
  <c r="BY34" i="2"/>
  <c r="BZ33" i="2"/>
  <c r="CA33" i="2"/>
  <c r="CB33" i="2"/>
  <c r="CC33" i="2"/>
  <c r="D15" i="4"/>
  <c r="E15" i="4" s="1"/>
  <c r="GU35" i="2"/>
  <c r="GV34" i="2"/>
  <c r="GW34" i="2"/>
  <c r="GX34" i="2"/>
  <c r="GY34" i="2"/>
  <c r="D14" i="4"/>
  <c r="FZ35" i="2"/>
  <c r="GA34" i="2"/>
  <c r="GB34" i="2"/>
  <c r="GC34" i="2"/>
  <c r="GD34" i="2"/>
  <c r="D13" i="4"/>
  <c r="FE35" i="2"/>
  <c r="FF34" i="2"/>
  <c r="FG34" i="2"/>
  <c r="FH34" i="2"/>
  <c r="FI34" i="2"/>
  <c r="D12" i="4"/>
  <c r="EJ35" i="2"/>
  <c r="EK34" i="2"/>
  <c r="EL34" i="2"/>
  <c r="EM34" i="2"/>
  <c r="EN34" i="2"/>
  <c r="D11" i="4"/>
  <c r="DO35" i="2"/>
  <c r="DP34" i="2"/>
  <c r="DQ34" i="2"/>
  <c r="DR34" i="2"/>
  <c r="DS34" i="2"/>
  <c r="CT35" i="2"/>
  <c r="CU34" i="2"/>
  <c r="CV34" i="2"/>
  <c r="CW34" i="2"/>
  <c r="CX34" i="2"/>
  <c r="D10" i="4"/>
  <c r="E10" i="4" s="1"/>
  <c r="D9" i="4"/>
  <c r="BY35" i="2"/>
  <c r="BZ34" i="2"/>
  <c r="CA34" i="2"/>
  <c r="CB34" i="2"/>
  <c r="CC34" i="2"/>
  <c r="GU36" i="2"/>
  <c r="GV35" i="2"/>
  <c r="GW35" i="2"/>
  <c r="GX35" i="2"/>
  <c r="GY35" i="2"/>
  <c r="FZ36" i="2"/>
  <c r="GA35" i="2"/>
  <c r="GB35" i="2"/>
  <c r="GC35" i="2"/>
  <c r="GD35" i="2"/>
  <c r="FE36" i="2"/>
  <c r="FF35" i="2"/>
  <c r="FG35" i="2"/>
  <c r="FH35" i="2"/>
  <c r="FI35" i="2"/>
  <c r="EJ36" i="2"/>
  <c r="EK35" i="2"/>
  <c r="EL35" i="2"/>
  <c r="EM35" i="2"/>
  <c r="EN35" i="2"/>
  <c r="DO36" i="2"/>
  <c r="DP35" i="2"/>
  <c r="DQ35" i="2"/>
  <c r="DR35" i="2"/>
  <c r="DS35" i="2"/>
  <c r="CT36" i="2"/>
  <c r="CU35" i="2"/>
  <c r="CV35" i="2"/>
  <c r="CW35" i="2"/>
  <c r="CX35" i="2"/>
  <c r="BY36" i="2"/>
  <c r="BZ35" i="2"/>
  <c r="CA35" i="2"/>
  <c r="CB35" i="2"/>
  <c r="CC35" i="2"/>
  <c r="GU37" i="2"/>
  <c r="GV36" i="2"/>
  <c r="GW36" i="2"/>
  <c r="GX36" i="2"/>
  <c r="GY36" i="2"/>
  <c r="FZ37" i="2"/>
  <c r="GA36" i="2"/>
  <c r="GB36" i="2"/>
  <c r="GC36" i="2"/>
  <c r="GD36" i="2"/>
  <c r="FE37" i="2"/>
  <c r="FF36" i="2"/>
  <c r="FG36" i="2"/>
  <c r="FH36" i="2"/>
  <c r="FI36" i="2"/>
  <c r="EK36" i="2"/>
  <c r="EL36" i="2"/>
  <c r="EM36" i="2"/>
  <c r="EN36" i="2"/>
  <c r="EJ37" i="2"/>
  <c r="DO37" i="2"/>
  <c r="DP36" i="2"/>
  <c r="DQ36" i="2"/>
  <c r="DR36" i="2"/>
  <c r="DS36" i="2"/>
  <c r="CU36" i="2"/>
  <c r="CV36" i="2"/>
  <c r="CW36" i="2"/>
  <c r="CX36" i="2"/>
  <c r="CT37" i="2"/>
  <c r="BY37" i="2"/>
  <c r="BZ36" i="2"/>
  <c r="CA36" i="2"/>
  <c r="CB36" i="2"/>
  <c r="CC36" i="2"/>
  <c r="GU38" i="2"/>
  <c r="GV37" i="2"/>
  <c r="GW37" i="2"/>
  <c r="GX37" i="2"/>
  <c r="GY37" i="2"/>
  <c r="FZ38" i="2"/>
  <c r="GA37" i="2"/>
  <c r="GB37" i="2"/>
  <c r="GC37" i="2"/>
  <c r="GD37" i="2"/>
  <c r="FE38" i="2"/>
  <c r="FF37" i="2"/>
  <c r="FG37" i="2"/>
  <c r="FH37" i="2"/>
  <c r="FI37" i="2"/>
  <c r="EJ38" i="2"/>
  <c r="EK37" i="2"/>
  <c r="EL37" i="2"/>
  <c r="EM37" i="2"/>
  <c r="EN37" i="2"/>
  <c r="DP37" i="2"/>
  <c r="DQ37" i="2"/>
  <c r="DR37" i="2"/>
  <c r="DS37" i="2"/>
  <c r="DO38" i="2"/>
  <c r="CT38" i="2"/>
  <c r="CU37" i="2"/>
  <c r="CV37" i="2"/>
  <c r="CW37" i="2"/>
  <c r="CX37" i="2"/>
  <c r="BY38" i="2"/>
  <c r="BZ37" i="2"/>
  <c r="CA37" i="2"/>
  <c r="CB37" i="2"/>
  <c r="CC37" i="2"/>
  <c r="GU39" i="2"/>
  <c r="GV38" i="2"/>
  <c r="GW38" i="2"/>
  <c r="GX38" i="2"/>
  <c r="GY38" i="2"/>
  <c r="FZ39" i="2"/>
  <c r="GA38" i="2"/>
  <c r="GB38" i="2"/>
  <c r="GC38" i="2"/>
  <c r="GD38" i="2"/>
  <c r="FE39" i="2"/>
  <c r="FF38" i="2"/>
  <c r="FG38" i="2"/>
  <c r="FH38" i="2"/>
  <c r="FI38" i="2"/>
  <c r="EJ39" i="2"/>
  <c r="EK38" i="2"/>
  <c r="EL38" i="2"/>
  <c r="EM38" i="2"/>
  <c r="EN38" i="2"/>
  <c r="DO39" i="2"/>
  <c r="DP38" i="2"/>
  <c r="DQ38" i="2"/>
  <c r="DR38" i="2"/>
  <c r="DS38" i="2"/>
  <c r="CU38" i="2"/>
  <c r="CV38" i="2"/>
  <c r="CW38" i="2"/>
  <c r="CX38" i="2"/>
  <c r="CT39" i="2"/>
  <c r="BY39" i="2"/>
  <c r="BZ38" i="2"/>
  <c r="CA38" i="2"/>
  <c r="CB38" i="2"/>
  <c r="CC38" i="2"/>
  <c r="GU40" i="2"/>
  <c r="GV39" i="2"/>
  <c r="GW39" i="2"/>
  <c r="GX39" i="2"/>
  <c r="GY39" i="2"/>
  <c r="FZ40" i="2"/>
  <c r="GA39" i="2"/>
  <c r="GB39" i="2"/>
  <c r="GC39" i="2"/>
  <c r="GD39" i="2"/>
  <c r="FE40" i="2"/>
  <c r="FF39" i="2"/>
  <c r="FG39" i="2"/>
  <c r="FH39" i="2"/>
  <c r="FI39" i="2"/>
  <c r="EJ40" i="2"/>
  <c r="EK39" i="2"/>
  <c r="EL39" i="2"/>
  <c r="EM39" i="2"/>
  <c r="EN39" i="2"/>
  <c r="DO40" i="2"/>
  <c r="DP39" i="2"/>
  <c r="DQ39" i="2"/>
  <c r="DR39" i="2"/>
  <c r="DS39" i="2"/>
  <c r="CT40" i="2"/>
  <c r="CU39" i="2"/>
  <c r="CV39" i="2"/>
  <c r="CW39" i="2"/>
  <c r="CX39" i="2"/>
  <c r="BZ39" i="2"/>
  <c r="CA39" i="2"/>
  <c r="CB39" i="2"/>
  <c r="CC39" i="2"/>
  <c r="BY40" i="2"/>
  <c r="GU41" i="2"/>
  <c r="GV40" i="2"/>
  <c r="GW40" i="2"/>
  <c r="GX40" i="2"/>
  <c r="GY40" i="2"/>
  <c r="FZ41" i="2"/>
  <c r="GA40" i="2"/>
  <c r="GB40" i="2"/>
  <c r="GC40" i="2"/>
  <c r="GD40" i="2"/>
  <c r="FE41" i="2"/>
  <c r="FF40" i="2"/>
  <c r="FG40" i="2"/>
  <c r="FH40" i="2"/>
  <c r="FI40" i="2"/>
  <c r="EJ41" i="2"/>
  <c r="EK40" i="2"/>
  <c r="EL40" i="2"/>
  <c r="EM40" i="2"/>
  <c r="EN40" i="2"/>
  <c r="DP40" i="2"/>
  <c r="DQ40" i="2"/>
  <c r="DR40" i="2"/>
  <c r="DS40" i="2"/>
  <c r="DO41" i="2"/>
  <c r="CU40" i="2"/>
  <c r="CV40" i="2"/>
  <c r="CW40" i="2"/>
  <c r="CX40" i="2"/>
  <c r="CT41" i="2"/>
  <c r="BY41" i="2"/>
  <c r="BZ40" i="2"/>
  <c r="CA40" i="2"/>
  <c r="CB40" i="2"/>
  <c r="CC40" i="2"/>
  <c r="GU42" i="2"/>
  <c r="GV41" i="2"/>
  <c r="GW41" i="2"/>
  <c r="GX41" i="2"/>
  <c r="GY41" i="2"/>
  <c r="FZ42" i="2"/>
  <c r="GA41" i="2"/>
  <c r="GB41" i="2"/>
  <c r="GC41" i="2"/>
  <c r="GD41" i="2"/>
  <c r="FE42" i="2"/>
  <c r="FF41" i="2"/>
  <c r="FG41" i="2"/>
  <c r="FH41" i="2"/>
  <c r="FI41" i="2"/>
  <c r="EK41" i="2"/>
  <c r="EL41" i="2"/>
  <c r="EM41" i="2"/>
  <c r="EN41" i="2"/>
  <c r="EJ42" i="2"/>
  <c r="DP41" i="2"/>
  <c r="DQ41" i="2"/>
  <c r="DR41" i="2"/>
  <c r="DS41" i="2"/>
  <c r="DO42" i="2"/>
  <c r="CT42" i="2"/>
  <c r="CU41" i="2"/>
  <c r="CV41" i="2"/>
  <c r="CW41" i="2"/>
  <c r="CX41" i="2"/>
  <c r="BY42" i="2"/>
  <c r="BZ41" i="2"/>
  <c r="CA41" i="2"/>
  <c r="CB41" i="2"/>
  <c r="CC41" i="2"/>
  <c r="GU43" i="2"/>
  <c r="GV42" i="2"/>
  <c r="GW42" i="2"/>
  <c r="GX42" i="2"/>
  <c r="GY42" i="2"/>
  <c r="GA42" i="2"/>
  <c r="GB42" i="2"/>
  <c r="GC42" i="2"/>
  <c r="GD42" i="2"/>
  <c r="FZ43" i="2"/>
  <c r="FE43" i="2"/>
  <c r="FF42" i="2"/>
  <c r="FG42" i="2"/>
  <c r="FH42" i="2"/>
  <c r="FI42" i="2"/>
  <c r="EJ43" i="2"/>
  <c r="EK42" i="2"/>
  <c r="EL42" i="2"/>
  <c r="EM42" i="2"/>
  <c r="EN42" i="2"/>
  <c r="DP42" i="2"/>
  <c r="DQ42" i="2"/>
  <c r="DR42" i="2"/>
  <c r="DS42" i="2"/>
  <c r="DO43" i="2"/>
  <c r="CT43" i="2"/>
  <c r="CU42" i="2"/>
  <c r="CV42" i="2"/>
  <c r="CW42" i="2"/>
  <c r="CX42" i="2"/>
  <c r="BZ42" i="2"/>
  <c r="CA42" i="2"/>
  <c r="CB42" i="2"/>
  <c r="CC42" i="2"/>
  <c r="BY43" i="2"/>
  <c r="GU44" i="2"/>
  <c r="GV43" i="2"/>
  <c r="GW43" i="2"/>
  <c r="GX43" i="2"/>
  <c r="GY43" i="2"/>
  <c r="FZ44" i="2"/>
  <c r="GA43" i="2"/>
  <c r="GB43" i="2"/>
  <c r="GC43" i="2"/>
  <c r="GD43" i="2"/>
  <c r="FE44" i="2"/>
  <c r="FF43" i="2"/>
  <c r="FG43" i="2"/>
  <c r="FH43" i="2"/>
  <c r="FI43" i="2"/>
  <c r="EJ44" i="2"/>
  <c r="EK43" i="2"/>
  <c r="EL43" i="2"/>
  <c r="EM43" i="2"/>
  <c r="EN43" i="2"/>
  <c r="DO44" i="2"/>
  <c r="DP43" i="2"/>
  <c r="DQ43" i="2"/>
  <c r="DR43" i="2"/>
  <c r="DS43" i="2"/>
  <c r="CT44" i="2"/>
  <c r="CU43" i="2"/>
  <c r="CV43" i="2"/>
  <c r="CW43" i="2"/>
  <c r="CX43" i="2"/>
  <c r="BY44" i="2"/>
  <c r="BZ43" i="2"/>
  <c r="CA43" i="2"/>
  <c r="CB43" i="2"/>
  <c r="CC43" i="2"/>
  <c r="GU45" i="2"/>
  <c r="GV44" i="2"/>
  <c r="GW44" i="2"/>
  <c r="GX44" i="2"/>
  <c r="GY44" i="2"/>
  <c r="FZ45" i="2"/>
  <c r="GA44" i="2"/>
  <c r="GB44" i="2"/>
  <c r="GC44" i="2"/>
  <c r="GD44" i="2"/>
  <c r="FF44" i="2"/>
  <c r="FG44" i="2"/>
  <c r="FH44" i="2"/>
  <c r="FI44" i="2"/>
  <c r="FE45" i="2"/>
  <c r="EJ45" i="2"/>
  <c r="EK44" i="2"/>
  <c r="EL44" i="2"/>
  <c r="EM44" i="2"/>
  <c r="EN44" i="2"/>
  <c r="DP44" i="2"/>
  <c r="DQ44" i="2"/>
  <c r="DR44" i="2"/>
  <c r="DS44" i="2"/>
  <c r="DO45" i="2"/>
  <c r="CU44" i="2"/>
  <c r="CV44" i="2"/>
  <c r="CW44" i="2"/>
  <c r="CX44" i="2"/>
  <c r="CT45" i="2"/>
  <c r="BY45" i="2"/>
  <c r="BZ44" i="2"/>
  <c r="CA44" i="2"/>
  <c r="CB44" i="2"/>
  <c r="CC44" i="2"/>
  <c r="GU46" i="2"/>
  <c r="GV45" i="2"/>
  <c r="GW45" i="2"/>
  <c r="GX45" i="2"/>
  <c r="GY45" i="2"/>
  <c r="FZ46" i="2"/>
  <c r="GA45" i="2"/>
  <c r="GB45" i="2"/>
  <c r="GC45" i="2"/>
  <c r="GD45" i="2"/>
  <c r="FE46" i="2"/>
  <c r="FF45" i="2"/>
  <c r="FG45" i="2"/>
  <c r="FH45" i="2"/>
  <c r="FI45" i="2"/>
  <c r="EJ46" i="2"/>
  <c r="EK45" i="2"/>
  <c r="EL45" i="2"/>
  <c r="EM45" i="2"/>
  <c r="EN45" i="2"/>
  <c r="DP45" i="2"/>
  <c r="DQ45" i="2"/>
  <c r="DR45" i="2"/>
  <c r="DS45" i="2"/>
  <c r="DO46" i="2"/>
  <c r="CT46" i="2"/>
  <c r="CU45" i="2"/>
  <c r="CV45" i="2"/>
  <c r="CW45" i="2"/>
  <c r="CX45" i="2"/>
  <c r="BZ45" i="2"/>
  <c r="CA45" i="2"/>
  <c r="CB45" i="2"/>
  <c r="CC45" i="2"/>
  <c r="BY46" i="2"/>
  <c r="GV46" i="2"/>
  <c r="GW46" i="2"/>
  <c r="GX46" i="2"/>
  <c r="GY46" i="2"/>
  <c r="GU47" i="2"/>
  <c r="FZ47" i="2"/>
  <c r="GA46" i="2"/>
  <c r="GB46" i="2"/>
  <c r="GC46" i="2"/>
  <c r="GD46" i="2"/>
  <c r="FE47" i="2"/>
  <c r="FF46" i="2"/>
  <c r="FG46" i="2"/>
  <c r="FH46" i="2"/>
  <c r="FI46" i="2"/>
  <c r="EJ47" i="2"/>
  <c r="EK46" i="2"/>
  <c r="EL46" i="2"/>
  <c r="EM46" i="2"/>
  <c r="EN46" i="2"/>
  <c r="DO47" i="2"/>
  <c r="DP46" i="2"/>
  <c r="DQ46" i="2"/>
  <c r="DR46" i="2"/>
  <c r="DS46" i="2"/>
  <c r="CT47" i="2"/>
  <c r="CU46" i="2"/>
  <c r="CV46" i="2"/>
  <c r="CW46" i="2"/>
  <c r="CX46" i="2"/>
  <c r="BY47" i="2"/>
  <c r="BZ46" i="2"/>
  <c r="CA46" i="2"/>
  <c r="CB46" i="2"/>
  <c r="CC46" i="2"/>
  <c r="GU48" i="2"/>
  <c r="GV47" i="2"/>
  <c r="GW47" i="2"/>
  <c r="GX47" i="2"/>
  <c r="GY47" i="2"/>
  <c r="FZ48" i="2"/>
  <c r="GA47" i="2"/>
  <c r="GB47" i="2"/>
  <c r="GC47" i="2"/>
  <c r="GD47" i="2"/>
  <c r="FE48" i="2"/>
  <c r="FF47" i="2"/>
  <c r="FG47" i="2"/>
  <c r="FH47" i="2"/>
  <c r="FI47" i="2"/>
  <c r="EJ48" i="2"/>
  <c r="EK47" i="2"/>
  <c r="EL47" i="2"/>
  <c r="EM47" i="2"/>
  <c r="EN47" i="2"/>
  <c r="DO48" i="2"/>
  <c r="DP47" i="2"/>
  <c r="DQ47" i="2"/>
  <c r="DR47" i="2"/>
  <c r="DS47" i="2"/>
  <c r="CT48" i="2"/>
  <c r="CU47" i="2"/>
  <c r="CV47" i="2"/>
  <c r="CW47" i="2"/>
  <c r="CX47" i="2"/>
  <c r="BY48" i="2"/>
  <c r="BZ47" i="2"/>
  <c r="CA47" i="2"/>
  <c r="CB47" i="2"/>
  <c r="CC47" i="2"/>
  <c r="GU49" i="2"/>
  <c r="GV48" i="2"/>
  <c r="GW48" i="2"/>
  <c r="GX48" i="2"/>
  <c r="GY48" i="2"/>
  <c r="FZ49" i="2"/>
  <c r="GA48" i="2"/>
  <c r="GB48" i="2"/>
  <c r="GC48" i="2"/>
  <c r="GD48" i="2"/>
  <c r="FF48" i="2"/>
  <c r="FG48" i="2"/>
  <c r="FH48" i="2"/>
  <c r="FI48" i="2"/>
  <c r="FE49" i="2"/>
  <c r="EJ49" i="2"/>
  <c r="EK48" i="2"/>
  <c r="EL48" i="2"/>
  <c r="EM48" i="2"/>
  <c r="EN48" i="2"/>
  <c r="DO49" i="2"/>
  <c r="DP48" i="2"/>
  <c r="DQ48" i="2"/>
  <c r="DR48" i="2"/>
  <c r="DS48" i="2"/>
  <c r="CT49" i="2"/>
  <c r="CU48" i="2"/>
  <c r="CV48" i="2"/>
  <c r="CW48" i="2"/>
  <c r="CX48" i="2"/>
  <c r="BY49" i="2"/>
  <c r="BZ48" i="2"/>
  <c r="CA48" i="2"/>
  <c r="CB48" i="2"/>
  <c r="CC48" i="2"/>
  <c r="GU50" i="2"/>
  <c r="GV49" i="2"/>
  <c r="GW49" i="2"/>
  <c r="GX49" i="2"/>
  <c r="GY49" i="2"/>
  <c r="FZ50" i="2"/>
  <c r="GA49" i="2"/>
  <c r="GB49" i="2"/>
  <c r="GC49" i="2"/>
  <c r="GD49" i="2"/>
  <c r="FE50" i="2"/>
  <c r="FF49" i="2"/>
  <c r="FG49" i="2"/>
  <c r="FH49" i="2"/>
  <c r="FI49" i="2"/>
  <c r="EJ50" i="2"/>
  <c r="EK49" i="2"/>
  <c r="EL49" i="2"/>
  <c r="EM49" i="2"/>
  <c r="EN49" i="2"/>
  <c r="DO50" i="2"/>
  <c r="DP49" i="2"/>
  <c r="DQ49" i="2"/>
  <c r="DR49" i="2"/>
  <c r="DS49" i="2"/>
  <c r="CU49" i="2"/>
  <c r="CV49" i="2"/>
  <c r="CW49" i="2"/>
  <c r="CX49" i="2"/>
  <c r="CT50" i="2"/>
  <c r="BY50" i="2"/>
  <c r="BZ49" i="2"/>
  <c r="CA49" i="2"/>
  <c r="CB49" i="2"/>
  <c r="CC49" i="2"/>
  <c r="GU51" i="2"/>
  <c r="GV50" i="2"/>
  <c r="GW50" i="2"/>
  <c r="GX50" i="2"/>
  <c r="GY50" i="2"/>
  <c r="FZ51" i="2"/>
  <c r="GA50" i="2"/>
  <c r="GB50" i="2"/>
  <c r="GC50" i="2"/>
  <c r="GD50" i="2"/>
  <c r="FE51" i="2"/>
  <c r="FF50" i="2"/>
  <c r="FG50" i="2"/>
  <c r="FH50" i="2"/>
  <c r="FI50" i="2"/>
  <c r="EJ51" i="2"/>
  <c r="EK50" i="2"/>
  <c r="EL50" i="2"/>
  <c r="EM50" i="2"/>
  <c r="EN50" i="2"/>
  <c r="DP50" i="2"/>
  <c r="DQ50" i="2"/>
  <c r="DR50" i="2"/>
  <c r="DS50" i="2"/>
  <c r="DO51" i="2"/>
  <c r="CT51" i="2"/>
  <c r="CU50" i="2"/>
  <c r="CV50" i="2"/>
  <c r="CW50" i="2"/>
  <c r="CX50" i="2"/>
  <c r="BY51" i="2"/>
  <c r="BZ50" i="2"/>
  <c r="CA50" i="2"/>
  <c r="CB50" i="2"/>
  <c r="CC50" i="2"/>
  <c r="GU52" i="2"/>
  <c r="GV51" i="2"/>
  <c r="GW51" i="2"/>
  <c r="GX51" i="2"/>
  <c r="GY51" i="2"/>
  <c r="GA51" i="2"/>
  <c r="GB51" i="2"/>
  <c r="GC51" i="2"/>
  <c r="GD51" i="2"/>
  <c r="FZ52" i="2"/>
  <c r="FE52" i="2"/>
  <c r="FF51" i="2"/>
  <c r="FG51" i="2"/>
  <c r="FH51" i="2"/>
  <c r="FI51" i="2"/>
  <c r="EJ52" i="2"/>
  <c r="EK51" i="2"/>
  <c r="EL51" i="2"/>
  <c r="EM51" i="2"/>
  <c r="EN51" i="2"/>
  <c r="DO52" i="2"/>
  <c r="DP51" i="2"/>
  <c r="DQ51" i="2"/>
  <c r="DR51" i="2"/>
  <c r="DS51" i="2"/>
  <c r="CU51" i="2"/>
  <c r="CV51" i="2"/>
  <c r="CW51" i="2"/>
  <c r="CX51" i="2"/>
  <c r="CT52" i="2"/>
  <c r="BZ51" i="2"/>
  <c r="CA51" i="2"/>
  <c r="CB51" i="2"/>
  <c r="CC51" i="2"/>
  <c r="BY52" i="2"/>
  <c r="GU53" i="2"/>
  <c r="GV52" i="2"/>
  <c r="GW52" i="2"/>
  <c r="GX52" i="2"/>
  <c r="GY52" i="2"/>
  <c r="FZ53" i="2"/>
  <c r="GA52" i="2"/>
  <c r="GB52" i="2"/>
  <c r="GC52" i="2"/>
  <c r="GD52" i="2"/>
  <c r="FF52" i="2"/>
  <c r="FG52" i="2"/>
  <c r="FH52" i="2"/>
  <c r="FI52" i="2"/>
  <c r="FE53" i="2"/>
  <c r="EJ53" i="2"/>
  <c r="EK52" i="2"/>
  <c r="EL52" i="2"/>
  <c r="EM52" i="2"/>
  <c r="EN52" i="2"/>
  <c r="DO53" i="2"/>
  <c r="DP52" i="2"/>
  <c r="DQ52" i="2"/>
  <c r="DR52" i="2"/>
  <c r="DS52" i="2"/>
  <c r="CU52" i="2"/>
  <c r="CV52" i="2"/>
  <c r="CW52" i="2"/>
  <c r="CX52" i="2"/>
  <c r="CT53" i="2"/>
  <c r="BY53" i="2"/>
  <c r="BZ52" i="2"/>
  <c r="CA52" i="2"/>
  <c r="CB52" i="2"/>
  <c r="CC52" i="2"/>
  <c r="GU54" i="2"/>
  <c r="GV53" i="2"/>
  <c r="GW53" i="2"/>
  <c r="GX53" i="2"/>
  <c r="GY53" i="2"/>
  <c r="GA53" i="2"/>
  <c r="GB53" i="2"/>
  <c r="GC53" i="2"/>
  <c r="GD53" i="2"/>
  <c r="FZ54" i="2"/>
  <c r="FE54" i="2"/>
  <c r="FF53" i="2"/>
  <c r="FG53" i="2"/>
  <c r="FH53" i="2"/>
  <c r="FI53" i="2"/>
  <c r="EJ54" i="2"/>
  <c r="EK53" i="2"/>
  <c r="EL53" i="2"/>
  <c r="EM53" i="2"/>
  <c r="EN53" i="2"/>
  <c r="DO54" i="2"/>
  <c r="DP53" i="2"/>
  <c r="DQ53" i="2"/>
  <c r="DR53" i="2"/>
  <c r="DS53" i="2"/>
  <c r="CU53" i="2"/>
  <c r="CV53" i="2"/>
  <c r="CW53" i="2"/>
  <c r="CX53" i="2"/>
  <c r="CT54" i="2"/>
  <c r="BY54" i="2"/>
  <c r="BZ53" i="2"/>
  <c r="CA53" i="2"/>
  <c r="CB53" i="2"/>
  <c r="CC53" i="2"/>
  <c r="GV54" i="2"/>
  <c r="GW54" i="2"/>
  <c r="GX54" i="2"/>
  <c r="GY54" i="2"/>
  <c r="GU55" i="2"/>
  <c r="FZ55" i="2"/>
  <c r="GA54" i="2"/>
  <c r="GB54" i="2"/>
  <c r="GC54" i="2"/>
  <c r="GD54" i="2"/>
  <c r="FF54" i="2"/>
  <c r="FG54" i="2"/>
  <c r="FH54" i="2"/>
  <c r="FI54" i="2"/>
  <c r="FE55" i="2"/>
  <c r="EJ55" i="2"/>
  <c r="EK54" i="2"/>
  <c r="EL54" i="2"/>
  <c r="EM54" i="2"/>
  <c r="EN54" i="2"/>
  <c r="DP54" i="2"/>
  <c r="DQ54" i="2"/>
  <c r="DR54" i="2"/>
  <c r="DS54" i="2"/>
  <c r="DO55" i="2"/>
  <c r="CT55" i="2"/>
  <c r="CU54" i="2"/>
  <c r="CV54" i="2"/>
  <c r="CW54" i="2"/>
  <c r="CX54" i="2"/>
  <c r="BY55" i="2"/>
  <c r="BZ54" i="2"/>
  <c r="CA54" i="2"/>
  <c r="CB54" i="2"/>
  <c r="CC54" i="2"/>
  <c r="GU56" i="2"/>
  <c r="GV55" i="2"/>
  <c r="GW55" i="2"/>
  <c r="GX55" i="2"/>
  <c r="GY55" i="2"/>
  <c r="GA55" i="2"/>
  <c r="GB55" i="2"/>
  <c r="GC55" i="2"/>
  <c r="GD55" i="2"/>
  <c r="FZ56" i="2"/>
  <c r="FE56" i="2"/>
  <c r="FF55" i="2"/>
  <c r="FG55" i="2"/>
  <c r="FH55" i="2"/>
  <c r="FI55" i="2"/>
  <c r="EK55" i="2"/>
  <c r="EL55" i="2"/>
  <c r="EM55" i="2"/>
  <c r="EN55" i="2"/>
  <c r="EJ56" i="2"/>
  <c r="DO56" i="2"/>
  <c r="DP55" i="2"/>
  <c r="DQ55" i="2"/>
  <c r="DR55" i="2"/>
  <c r="DS55" i="2"/>
  <c r="CU55" i="2"/>
  <c r="CV55" i="2"/>
  <c r="CW55" i="2"/>
  <c r="CX55" i="2"/>
  <c r="CT56" i="2"/>
  <c r="BY56" i="2"/>
  <c r="BZ55" i="2"/>
  <c r="CA55" i="2"/>
  <c r="CB55" i="2"/>
  <c r="CC55" i="2"/>
  <c r="GE3" i="2"/>
  <c r="C14" i="4"/>
  <c r="E14" i="4"/>
  <c r="GU57" i="2"/>
  <c r="GV56" i="2"/>
  <c r="GW56" i="2"/>
  <c r="GX56" i="2"/>
  <c r="GY56" i="2"/>
  <c r="FZ57" i="2"/>
  <c r="GA56" i="2"/>
  <c r="GB56" i="2"/>
  <c r="GC56" i="2"/>
  <c r="GD56" i="2"/>
  <c r="FE57" i="2"/>
  <c r="FF56" i="2"/>
  <c r="FG56" i="2"/>
  <c r="FH56" i="2"/>
  <c r="FI56" i="2"/>
  <c r="EJ57" i="2"/>
  <c r="EK56" i="2"/>
  <c r="EL56" i="2"/>
  <c r="EM56" i="2"/>
  <c r="EN56" i="2"/>
  <c r="DO57" i="2"/>
  <c r="DP56" i="2"/>
  <c r="DQ56" i="2"/>
  <c r="DR56" i="2"/>
  <c r="DS56" i="2"/>
  <c r="CT57" i="2"/>
  <c r="CU56" i="2"/>
  <c r="CV56" i="2"/>
  <c r="CW56" i="2"/>
  <c r="CX56" i="2"/>
  <c r="BZ56" i="2"/>
  <c r="CA56" i="2"/>
  <c r="CB56" i="2"/>
  <c r="CC56" i="2"/>
  <c r="BY57" i="2"/>
  <c r="GZ3" i="2"/>
  <c r="C15" i="4"/>
  <c r="GV57" i="2"/>
  <c r="GW57" i="2"/>
  <c r="GX57" i="2"/>
  <c r="GY57" i="2"/>
  <c r="GU58" i="2"/>
  <c r="FZ58" i="2"/>
  <c r="GA57" i="2"/>
  <c r="GB57" i="2"/>
  <c r="GC57" i="2"/>
  <c r="GD57" i="2"/>
  <c r="FE58" i="2"/>
  <c r="FF57" i="2"/>
  <c r="FG57" i="2"/>
  <c r="FH57" i="2"/>
  <c r="FI57" i="2"/>
  <c r="EJ58" i="2"/>
  <c r="EK57" i="2"/>
  <c r="EL57" i="2"/>
  <c r="EM57" i="2"/>
  <c r="EN57" i="2"/>
  <c r="DP57" i="2"/>
  <c r="DQ57" i="2"/>
  <c r="DR57" i="2"/>
  <c r="DS57" i="2"/>
  <c r="DO58" i="2"/>
  <c r="CU57" i="2"/>
  <c r="CV57" i="2"/>
  <c r="CW57" i="2"/>
  <c r="CX57" i="2"/>
  <c r="CT58" i="2"/>
  <c r="BY58" i="2"/>
  <c r="BZ57" i="2"/>
  <c r="CA57" i="2"/>
  <c r="CB57" i="2"/>
  <c r="CC57" i="2"/>
  <c r="GU59" i="2"/>
  <c r="GV58" i="2"/>
  <c r="GW58" i="2"/>
  <c r="GX58" i="2"/>
  <c r="GY58" i="2"/>
  <c r="FZ59" i="2"/>
  <c r="GA58" i="2"/>
  <c r="GB58" i="2"/>
  <c r="GC58" i="2"/>
  <c r="GD58" i="2"/>
  <c r="FE59" i="2"/>
  <c r="FF58" i="2"/>
  <c r="FG58" i="2"/>
  <c r="FH58" i="2"/>
  <c r="FI58" i="2"/>
  <c r="EK58" i="2"/>
  <c r="EL58" i="2"/>
  <c r="EM58" i="2"/>
  <c r="EN58" i="2"/>
  <c r="EJ59" i="2"/>
  <c r="DP58" i="2"/>
  <c r="DQ58" i="2"/>
  <c r="DR58" i="2"/>
  <c r="DS58" i="2"/>
  <c r="DO59" i="2"/>
  <c r="CT59" i="2"/>
  <c r="CU58" i="2"/>
  <c r="CV58" i="2"/>
  <c r="CW58" i="2"/>
  <c r="CX58" i="2"/>
  <c r="BY59" i="2"/>
  <c r="BZ58" i="2"/>
  <c r="CA58" i="2"/>
  <c r="CB58" i="2"/>
  <c r="CC58" i="2"/>
  <c r="GU60" i="2"/>
  <c r="GV59" i="2"/>
  <c r="GW59" i="2"/>
  <c r="GX59" i="2"/>
  <c r="GY59" i="2"/>
  <c r="FZ60" i="2"/>
  <c r="GA59" i="2"/>
  <c r="GB59" i="2"/>
  <c r="GC59" i="2"/>
  <c r="GD59" i="2"/>
  <c r="FF59" i="2"/>
  <c r="FG59" i="2"/>
  <c r="FH59" i="2"/>
  <c r="FI59" i="2"/>
  <c r="FE60" i="2"/>
  <c r="EJ60" i="2"/>
  <c r="EK59" i="2"/>
  <c r="EL59" i="2"/>
  <c r="EM59" i="2"/>
  <c r="EN59" i="2"/>
  <c r="DP59" i="2"/>
  <c r="DQ59" i="2"/>
  <c r="DR59" i="2"/>
  <c r="DS59" i="2"/>
  <c r="DO60" i="2"/>
  <c r="CT60" i="2"/>
  <c r="CU59" i="2"/>
  <c r="CV59" i="2"/>
  <c r="CW59" i="2"/>
  <c r="CX59" i="2"/>
  <c r="BY60" i="2"/>
  <c r="BZ59" i="2"/>
  <c r="CA59" i="2"/>
  <c r="CB59" i="2"/>
  <c r="CC59" i="2"/>
  <c r="GU61" i="2"/>
  <c r="GV60" i="2"/>
  <c r="GW60" i="2"/>
  <c r="GX60" i="2"/>
  <c r="GY60" i="2"/>
  <c r="FZ61" i="2"/>
  <c r="GA60" i="2"/>
  <c r="GB60" i="2"/>
  <c r="GC60" i="2"/>
  <c r="GD60" i="2"/>
  <c r="FE61" i="2"/>
  <c r="FF60" i="2"/>
  <c r="FG60" i="2"/>
  <c r="FH60" i="2"/>
  <c r="FI60" i="2"/>
  <c r="EJ61" i="2"/>
  <c r="EK60" i="2"/>
  <c r="EL60" i="2"/>
  <c r="EM60" i="2"/>
  <c r="EN60" i="2"/>
  <c r="DP60" i="2"/>
  <c r="DQ60" i="2"/>
  <c r="DR60" i="2"/>
  <c r="DS60" i="2"/>
  <c r="DO61" i="2"/>
  <c r="CT61" i="2"/>
  <c r="CU60" i="2"/>
  <c r="CV60" i="2"/>
  <c r="CW60" i="2"/>
  <c r="CX60" i="2"/>
  <c r="BY61" i="2"/>
  <c r="BZ60" i="2"/>
  <c r="CA60" i="2"/>
  <c r="CB60" i="2"/>
  <c r="CC60" i="2"/>
  <c r="CY138" i="2"/>
  <c r="CY125" i="2"/>
  <c r="CY151" i="2"/>
  <c r="CY140" i="2"/>
  <c r="CY132" i="2"/>
  <c r="CY12" i="2"/>
  <c r="CY158" i="2"/>
  <c r="CY157" i="2"/>
  <c r="CY70" i="2"/>
  <c r="CY6" i="2"/>
  <c r="CY42" i="2"/>
  <c r="CY76" i="2"/>
  <c r="CY127" i="2"/>
  <c r="CY30" i="2"/>
  <c r="CY65" i="2"/>
  <c r="CY26" i="2"/>
  <c r="CY185" i="2"/>
  <c r="CY115" i="2"/>
  <c r="CY134" i="2"/>
  <c r="CY178" i="2"/>
  <c r="CY142" i="2"/>
  <c r="CY123" i="2"/>
  <c r="CY49" i="2"/>
  <c r="CY45" i="2"/>
  <c r="CY71" i="2"/>
  <c r="CY92" i="2"/>
  <c r="CY159" i="2"/>
  <c r="CY41" i="2"/>
  <c r="CY116" i="2"/>
  <c r="CY75" i="2"/>
  <c r="CY162" i="2"/>
  <c r="CY47" i="2"/>
  <c r="CY85" i="2"/>
  <c r="CY203" i="2"/>
  <c r="CY139" i="2"/>
  <c r="CY33" i="2"/>
  <c r="CY153" i="2"/>
  <c r="CY128" i="2"/>
  <c r="CY135" i="2"/>
  <c r="CY98" i="2"/>
  <c r="CY83" i="2"/>
  <c r="CY148" i="2"/>
  <c r="CY52" i="2"/>
  <c r="CY25" i="2"/>
  <c r="CY14" i="2"/>
  <c r="CY190" i="2"/>
  <c r="CY156" i="2"/>
  <c r="CY36" i="2"/>
  <c r="CY82" i="2"/>
  <c r="CY55" i="2"/>
  <c r="CY168" i="2"/>
  <c r="CY121" i="2"/>
  <c r="CY152" i="2"/>
  <c r="CY9" i="2"/>
  <c r="CY187" i="2"/>
  <c r="CY46" i="2"/>
  <c r="CY7" i="2"/>
  <c r="CY117" i="2"/>
  <c r="CY184" i="2"/>
  <c r="CY91" i="2"/>
  <c r="CY202" i="2"/>
  <c r="CY194" i="2"/>
  <c r="CY145" i="2"/>
  <c r="CY197" i="2"/>
  <c r="CY63" i="2"/>
  <c r="CY51" i="2"/>
  <c r="CY107" i="2"/>
  <c r="CY143" i="2"/>
  <c r="CY154" i="2"/>
  <c r="CY110" i="2"/>
  <c r="CY126" i="2"/>
  <c r="CY120" i="2"/>
  <c r="CY112" i="2"/>
  <c r="CY177" i="2"/>
  <c r="CY57" i="2"/>
  <c r="CY81" i="2"/>
  <c r="CY133" i="2"/>
  <c r="CY20" i="2"/>
  <c r="CY37" i="2"/>
  <c r="CY149" i="2"/>
  <c r="CY169" i="2"/>
  <c r="CY56" i="2"/>
  <c r="CY171" i="2"/>
  <c r="CY181" i="2"/>
  <c r="CY103" i="2"/>
  <c r="CY189" i="2"/>
  <c r="CY167" i="2"/>
  <c r="CY101" i="2"/>
  <c r="CY137" i="2"/>
  <c r="CY86" i="2"/>
  <c r="CY8" i="2"/>
  <c r="CY67" i="2"/>
  <c r="CY160" i="2"/>
  <c r="CY100" i="2"/>
  <c r="CY198" i="2"/>
  <c r="CY54" i="2"/>
  <c r="CY131" i="2"/>
  <c r="CY18" i="2"/>
  <c r="CY195" i="2"/>
  <c r="CY38" i="2"/>
  <c r="CY161" i="2"/>
  <c r="CY108" i="2"/>
  <c r="CY199" i="2"/>
  <c r="CY188" i="2"/>
  <c r="CY104" i="2"/>
  <c r="CY15" i="2"/>
  <c r="CY113" i="2"/>
  <c r="CY99" i="2"/>
  <c r="CY19" i="2"/>
  <c r="CY165" i="2"/>
  <c r="CY94" i="2"/>
  <c r="CY102" i="2"/>
  <c r="CY64" i="2"/>
  <c r="CY97" i="2"/>
  <c r="CY44" i="2"/>
  <c r="CY22" i="2"/>
  <c r="CY111" i="2"/>
  <c r="CY170" i="2"/>
  <c r="CY96" i="2"/>
  <c r="CY21" i="2"/>
  <c r="CY48" i="2"/>
  <c r="CY4" i="2"/>
  <c r="CY124" i="2"/>
  <c r="CY32" i="2"/>
  <c r="CY66" i="2"/>
  <c r="CY141" i="2"/>
  <c r="CY17" i="2"/>
  <c r="CY59" i="2"/>
  <c r="CY122" i="2"/>
  <c r="CY166" i="2"/>
  <c r="CY43" i="2"/>
  <c r="CY58" i="2"/>
  <c r="CY196" i="2"/>
  <c r="CY40" i="2"/>
  <c r="CY150" i="2"/>
  <c r="CY155" i="2"/>
  <c r="CY72" i="2"/>
  <c r="CY118" i="2"/>
  <c r="CY180" i="2"/>
  <c r="CY109" i="2"/>
  <c r="CY200" i="2"/>
  <c r="CY179" i="2"/>
  <c r="CY74" i="2"/>
  <c r="CY62" i="2"/>
  <c r="CY129" i="2"/>
  <c r="CY68" i="2"/>
  <c r="CY80" i="2"/>
  <c r="CY186" i="2"/>
  <c r="CY29" i="2"/>
  <c r="CY163" i="2"/>
  <c r="CY16" i="2"/>
  <c r="CY13" i="2"/>
  <c r="CY182" i="2"/>
  <c r="CY31" i="2"/>
  <c r="CY5" i="2"/>
  <c r="CY176" i="2"/>
  <c r="CY50" i="2"/>
  <c r="CY136" i="2"/>
  <c r="CY24" i="2"/>
  <c r="CY130" i="2"/>
  <c r="CY84" i="2"/>
  <c r="CY39" i="2"/>
  <c r="CY28" i="2"/>
  <c r="CY35" i="2"/>
  <c r="CY95" i="2"/>
  <c r="CY119" i="2"/>
  <c r="CY10" i="2"/>
  <c r="CY78" i="2"/>
  <c r="CY79" i="2"/>
  <c r="CY73" i="2"/>
  <c r="CY174" i="2"/>
  <c r="CY146" i="2"/>
  <c r="CY23" i="2"/>
  <c r="CY147" i="2"/>
  <c r="CY34" i="2"/>
  <c r="CY105" i="2"/>
  <c r="CY60" i="2"/>
  <c r="CY53" i="2"/>
  <c r="CY183" i="2"/>
  <c r="CY69" i="2"/>
  <c r="CY201" i="2"/>
  <c r="CY175" i="2"/>
  <c r="CY27" i="2"/>
  <c r="CY61" i="2"/>
  <c r="CY172" i="2"/>
  <c r="CY93" i="2"/>
  <c r="CY106" i="2"/>
  <c r="CY191" i="2"/>
  <c r="CY87" i="2"/>
  <c r="CY88" i="2"/>
  <c r="CY173" i="2"/>
  <c r="CY90" i="2"/>
  <c r="CY164" i="2"/>
  <c r="CY114" i="2"/>
  <c r="CY193" i="2"/>
  <c r="CY144" i="2"/>
  <c r="CY11" i="2"/>
  <c r="CY77" i="2"/>
  <c r="CY192" i="2"/>
  <c r="CY89" i="2"/>
  <c r="CY3" i="2"/>
  <c r="C10" i="4"/>
  <c r="GU62" i="2"/>
  <c r="GV61" i="2"/>
  <c r="GW61" i="2"/>
  <c r="GX61" i="2"/>
  <c r="GY61" i="2"/>
  <c r="FZ62" i="2"/>
  <c r="GA61" i="2"/>
  <c r="GB61" i="2"/>
  <c r="GC61" i="2"/>
  <c r="GD61" i="2"/>
  <c r="FE62" i="2"/>
  <c r="FF61" i="2"/>
  <c r="FG61" i="2"/>
  <c r="FH61" i="2"/>
  <c r="FI61" i="2"/>
  <c r="EJ62" i="2"/>
  <c r="EK61" i="2"/>
  <c r="EL61" i="2"/>
  <c r="EM61" i="2"/>
  <c r="EN61" i="2"/>
  <c r="DO62" i="2"/>
  <c r="DP61" i="2"/>
  <c r="DQ61" i="2"/>
  <c r="DR61" i="2"/>
  <c r="DS61" i="2"/>
  <c r="CT62" i="2"/>
  <c r="CU61" i="2"/>
  <c r="CV61" i="2"/>
  <c r="CW61" i="2"/>
  <c r="CX61" i="2"/>
  <c r="BY62" i="2"/>
  <c r="BZ61" i="2"/>
  <c r="CA61" i="2"/>
  <c r="CB61" i="2"/>
  <c r="CC61" i="2"/>
  <c r="GV62" i="2"/>
  <c r="GW62" i="2"/>
  <c r="GX62" i="2"/>
  <c r="GY62" i="2"/>
  <c r="GU63" i="2"/>
  <c r="FZ63" i="2"/>
  <c r="GA62" i="2"/>
  <c r="GB62" i="2"/>
  <c r="GC62" i="2"/>
  <c r="GD62" i="2"/>
  <c r="FE63" i="2"/>
  <c r="FF62" i="2"/>
  <c r="FG62" i="2"/>
  <c r="FH62" i="2"/>
  <c r="FI62" i="2"/>
  <c r="EJ63" i="2"/>
  <c r="EK62" i="2"/>
  <c r="EL62" i="2"/>
  <c r="EM62" i="2"/>
  <c r="EN62" i="2"/>
  <c r="DP62" i="2"/>
  <c r="DQ62" i="2"/>
  <c r="DR62" i="2"/>
  <c r="DS62" i="2"/>
  <c r="DO63" i="2"/>
  <c r="CU62" i="2"/>
  <c r="CV62" i="2"/>
  <c r="CW62" i="2"/>
  <c r="CX62" i="2"/>
  <c r="CT63" i="2"/>
  <c r="BY63" i="2"/>
  <c r="BZ62" i="2"/>
  <c r="CA62" i="2"/>
  <c r="CB62" i="2"/>
  <c r="CC62" i="2"/>
  <c r="GU64" i="2"/>
  <c r="GV63" i="2"/>
  <c r="GW63" i="2"/>
  <c r="GX63" i="2"/>
  <c r="GY63" i="2"/>
  <c r="FZ64" i="2"/>
  <c r="GA63" i="2"/>
  <c r="GB63" i="2"/>
  <c r="GC63" i="2"/>
  <c r="GD63" i="2"/>
  <c r="FE64" i="2"/>
  <c r="FF63" i="2"/>
  <c r="FG63" i="2"/>
  <c r="FH63" i="2"/>
  <c r="FI63" i="2"/>
  <c r="EJ64" i="2"/>
  <c r="EK63" i="2"/>
  <c r="EL63" i="2"/>
  <c r="EM63" i="2"/>
  <c r="EN63" i="2"/>
  <c r="DO64" i="2"/>
  <c r="DP63" i="2"/>
  <c r="DQ63" i="2"/>
  <c r="DR63" i="2"/>
  <c r="DS63" i="2"/>
  <c r="CT64" i="2"/>
  <c r="CU63" i="2"/>
  <c r="CV63" i="2"/>
  <c r="CW63" i="2"/>
  <c r="CX63" i="2"/>
  <c r="BY64" i="2"/>
  <c r="BZ63" i="2"/>
  <c r="CA63" i="2"/>
  <c r="CB63" i="2"/>
  <c r="CC63" i="2"/>
  <c r="GU65" i="2"/>
  <c r="GV64" i="2"/>
  <c r="GW64" i="2"/>
  <c r="GX64" i="2"/>
  <c r="GY64" i="2"/>
  <c r="FZ65" i="2"/>
  <c r="GA64" i="2"/>
  <c r="GB64" i="2"/>
  <c r="GC64" i="2"/>
  <c r="GD64" i="2"/>
  <c r="FE65" i="2"/>
  <c r="FF64" i="2"/>
  <c r="FG64" i="2"/>
  <c r="FH64" i="2"/>
  <c r="FI64" i="2"/>
  <c r="EJ65" i="2"/>
  <c r="EK64" i="2"/>
  <c r="EL64" i="2"/>
  <c r="EM64" i="2"/>
  <c r="EN64" i="2"/>
  <c r="DO65" i="2"/>
  <c r="DP64" i="2"/>
  <c r="DQ64" i="2"/>
  <c r="DR64" i="2"/>
  <c r="DS64" i="2"/>
  <c r="CU64" i="2"/>
  <c r="CV64" i="2"/>
  <c r="CW64" i="2"/>
  <c r="CX64" i="2"/>
  <c r="CT65" i="2"/>
  <c r="BY65" i="2"/>
  <c r="BZ64" i="2"/>
  <c r="CA64" i="2"/>
  <c r="CB64" i="2"/>
  <c r="CC64" i="2"/>
  <c r="GU66" i="2"/>
  <c r="GV65" i="2"/>
  <c r="GW65" i="2"/>
  <c r="GX65" i="2"/>
  <c r="GY65" i="2"/>
  <c r="GA65" i="2"/>
  <c r="GB65" i="2"/>
  <c r="GC65" i="2"/>
  <c r="GD65" i="2"/>
  <c r="FZ66" i="2"/>
  <c r="FE66" i="2"/>
  <c r="FF65" i="2"/>
  <c r="FG65" i="2"/>
  <c r="FH65" i="2"/>
  <c r="FI65" i="2"/>
  <c r="EJ66" i="2"/>
  <c r="EK65" i="2"/>
  <c r="EL65" i="2"/>
  <c r="EM65" i="2"/>
  <c r="EN65" i="2"/>
  <c r="DO66" i="2"/>
  <c r="DP65" i="2"/>
  <c r="DQ65" i="2"/>
  <c r="DR65" i="2"/>
  <c r="DS65" i="2"/>
  <c r="CT66" i="2"/>
  <c r="CU65" i="2"/>
  <c r="CV65" i="2"/>
  <c r="CW65" i="2"/>
  <c r="CX65" i="2"/>
  <c r="BZ65" i="2"/>
  <c r="CA65" i="2"/>
  <c r="CB65" i="2"/>
  <c r="CC65" i="2"/>
  <c r="BY66" i="2"/>
  <c r="GV66" i="2"/>
  <c r="GW66" i="2"/>
  <c r="GX66" i="2"/>
  <c r="GY66" i="2"/>
  <c r="GU67" i="2"/>
  <c r="GA66" i="2"/>
  <c r="GB66" i="2"/>
  <c r="GC66" i="2"/>
  <c r="GD66" i="2"/>
  <c r="FZ67" i="2"/>
  <c r="FE67" i="2"/>
  <c r="FF66" i="2"/>
  <c r="FG66" i="2"/>
  <c r="FH66" i="2"/>
  <c r="FI66" i="2"/>
  <c r="EK66" i="2"/>
  <c r="EL66" i="2"/>
  <c r="EM66" i="2"/>
  <c r="EN66" i="2"/>
  <c r="EJ67" i="2"/>
  <c r="DO67" i="2"/>
  <c r="DP66" i="2"/>
  <c r="DQ66" i="2"/>
  <c r="DR66" i="2"/>
  <c r="DS66" i="2"/>
  <c r="CT67" i="2"/>
  <c r="CU66" i="2"/>
  <c r="CV66" i="2"/>
  <c r="CW66" i="2"/>
  <c r="CX66" i="2"/>
  <c r="BY67" i="2"/>
  <c r="BZ66" i="2"/>
  <c r="CA66" i="2"/>
  <c r="CB66" i="2"/>
  <c r="CC66" i="2"/>
  <c r="GV67" i="2"/>
  <c r="GW67" i="2"/>
  <c r="GX67" i="2"/>
  <c r="GY67" i="2"/>
  <c r="GU68" i="2"/>
  <c r="FZ68" i="2"/>
  <c r="GA67" i="2"/>
  <c r="GB67" i="2"/>
  <c r="GC67" i="2"/>
  <c r="GD67" i="2"/>
  <c r="FE68" i="2"/>
  <c r="FF67" i="2"/>
  <c r="FG67" i="2"/>
  <c r="FH67" i="2"/>
  <c r="FI67" i="2"/>
  <c r="EJ68" i="2"/>
  <c r="EK67" i="2"/>
  <c r="EL67" i="2"/>
  <c r="EM67" i="2"/>
  <c r="EN67" i="2"/>
  <c r="DO68" i="2"/>
  <c r="DP67" i="2"/>
  <c r="DQ67" i="2"/>
  <c r="DR67" i="2"/>
  <c r="DS67" i="2"/>
  <c r="CT68" i="2"/>
  <c r="CU67" i="2"/>
  <c r="CV67" i="2"/>
  <c r="CW67" i="2"/>
  <c r="CX67" i="2"/>
  <c r="BZ67" i="2"/>
  <c r="CA67" i="2"/>
  <c r="CB67" i="2"/>
  <c r="CC67" i="2"/>
  <c r="BY68" i="2"/>
  <c r="GV68" i="2"/>
  <c r="GW68" i="2"/>
  <c r="GX68" i="2"/>
  <c r="GY68" i="2"/>
  <c r="GU69" i="2"/>
  <c r="FZ69" i="2"/>
  <c r="GA68" i="2"/>
  <c r="GB68" i="2"/>
  <c r="GC68" i="2"/>
  <c r="GD68" i="2"/>
  <c r="FE69" i="2"/>
  <c r="FF68" i="2"/>
  <c r="FG68" i="2"/>
  <c r="FH68" i="2"/>
  <c r="FI68" i="2"/>
  <c r="EJ69" i="2"/>
  <c r="EK68" i="2"/>
  <c r="EL68" i="2"/>
  <c r="EM68" i="2"/>
  <c r="EN68" i="2"/>
  <c r="DO69" i="2"/>
  <c r="DP68" i="2"/>
  <c r="DQ68" i="2"/>
  <c r="DR68" i="2"/>
  <c r="DS68" i="2"/>
  <c r="CU68" i="2"/>
  <c r="CV68" i="2"/>
  <c r="CW68" i="2"/>
  <c r="CX68" i="2"/>
  <c r="CT69" i="2"/>
  <c r="BY69" i="2"/>
  <c r="BZ68" i="2"/>
  <c r="CA68" i="2"/>
  <c r="CB68" i="2"/>
  <c r="CC68" i="2"/>
  <c r="GU70" i="2"/>
  <c r="GV69" i="2"/>
  <c r="GW69" i="2"/>
  <c r="GX69" i="2"/>
  <c r="GY69" i="2"/>
  <c r="FZ70" i="2"/>
  <c r="GA69" i="2"/>
  <c r="GB69" i="2"/>
  <c r="GC69" i="2"/>
  <c r="GD69" i="2"/>
  <c r="FE70" i="2"/>
  <c r="FF69" i="2"/>
  <c r="FG69" i="2"/>
  <c r="FH69" i="2"/>
  <c r="FI69" i="2"/>
  <c r="EK69" i="2"/>
  <c r="EL69" i="2"/>
  <c r="EM69" i="2"/>
  <c r="EN69" i="2"/>
  <c r="EJ70" i="2"/>
  <c r="DO70" i="2"/>
  <c r="DP69" i="2"/>
  <c r="DQ69" i="2"/>
  <c r="DR69" i="2"/>
  <c r="DS69" i="2"/>
  <c r="CT70" i="2"/>
  <c r="CU69" i="2"/>
  <c r="CV69" i="2"/>
  <c r="CW69" i="2"/>
  <c r="CX69" i="2"/>
  <c r="BZ69" i="2"/>
  <c r="CA69" i="2"/>
  <c r="CB69" i="2"/>
  <c r="CC69" i="2"/>
  <c r="BY70" i="2"/>
  <c r="GU71" i="2"/>
  <c r="GV70" i="2"/>
  <c r="GW70" i="2"/>
  <c r="GX70" i="2"/>
  <c r="GY70" i="2"/>
  <c r="GA70" i="2"/>
  <c r="GB70" i="2"/>
  <c r="GC70" i="2"/>
  <c r="GD70" i="2"/>
  <c r="FZ71" i="2"/>
  <c r="FF70" i="2"/>
  <c r="FG70" i="2"/>
  <c r="FH70" i="2"/>
  <c r="FI70" i="2"/>
  <c r="FE71" i="2"/>
  <c r="EJ71" i="2"/>
  <c r="EK70" i="2"/>
  <c r="EL70" i="2"/>
  <c r="EM70" i="2"/>
  <c r="EN70" i="2"/>
  <c r="DO71" i="2"/>
  <c r="DP70" i="2"/>
  <c r="DQ70" i="2"/>
  <c r="DR70" i="2"/>
  <c r="DS70" i="2"/>
  <c r="CT71" i="2"/>
  <c r="CU70" i="2"/>
  <c r="CV70" i="2"/>
  <c r="CW70" i="2"/>
  <c r="CX70" i="2"/>
  <c r="BY71" i="2"/>
  <c r="BZ70" i="2"/>
  <c r="CA70" i="2"/>
  <c r="CB70" i="2"/>
  <c r="CC70" i="2"/>
  <c r="GU72" i="2"/>
  <c r="GV71" i="2"/>
  <c r="GW71" i="2"/>
  <c r="GX71" i="2"/>
  <c r="GY71" i="2"/>
  <c r="FZ72" i="2"/>
  <c r="GA71" i="2"/>
  <c r="GB71" i="2"/>
  <c r="GC71" i="2"/>
  <c r="GD71" i="2"/>
  <c r="FE72" i="2"/>
  <c r="FF71" i="2"/>
  <c r="FG71" i="2"/>
  <c r="FH71" i="2"/>
  <c r="FI71" i="2"/>
  <c r="EJ72" i="2"/>
  <c r="EK71" i="2"/>
  <c r="EL71" i="2"/>
  <c r="EM71" i="2"/>
  <c r="EN71" i="2"/>
  <c r="DO72" i="2"/>
  <c r="DP71" i="2"/>
  <c r="DQ71" i="2"/>
  <c r="DR71" i="2"/>
  <c r="DS71" i="2"/>
  <c r="CU71" i="2"/>
  <c r="CV71" i="2"/>
  <c r="CW71" i="2"/>
  <c r="CX71" i="2"/>
  <c r="CT72" i="2"/>
  <c r="BY72" i="2"/>
  <c r="BZ71" i="2"/>
  <c r="CA71" i="2"/>
  <c r="CB71" i="2"/>
  <c r="CC71" i="2"/>
  <c r="GU73" i="2"/>
  <c r="GV72" i="2"/>
  <c r="GW72" i="2"/>
  <c r="GX72" i="2"/>
  <c r="GY72" i="2"/>
  <c r="FZ73" i="2"/>
  <c r="GA72" i="2"/>
  <c r="GB72" i="2"/>
  <c r="GC72" i="2"/>
  <c r="GD72" i="2"/>
  <c r="FF72" i="2"/>
  <c r="FG72" i="2"/>
  <c r="FH72" i="2"/>
  <c r="FI72" i="2"/>
  <c r="FE73" i="2"/>
  <c r="EJ73" i="2"/>
  <c r="EK72" i="2"/>
  <c r="EL72" i="2"/>
  <c r="EM72" i="2"/>
  <c r="EN72" i="2"/>
  <c r="DO73" i="2"/>
  <c r="DP72" i="2"/>
  <c r="DQ72" i="2"/>
  <c r="DR72" i="2"/>
  <c r="DS72" i="2"/>
  <c r="CT73" i="2"/>
  <c r="CU72" i="2"/>
  <c r="CV72" i="2"/>
  <c r="CW72" i="2"/>
  <c r="CX72" i="2"/>
  <c r="BY73" i="2"/>
  <c r="BZ72" i="2"/>
  <c r="CA72" i="2"/>
  <c r="CB72" i="2"/>
  <c r="CC72" i="2"/>
  <c r="CD165" i="2"/>
  <c r="CD64" i="2"/>
  <c r="CD178" i="2"/>
  <c r="CD199" i="2"/>
  <c r="CD25" i="2"/>
  <c r="CD90" i="2"/>
  <c r="CD141" i="2"/>
  <c r="CD39" i="2"/>
  <c r="CD20" i="2"/>
  <c r="CD13" i="2"/>
  <c r="CD9" i="2"/>
  <c r="CD188" i="2"/>
  <c r="CD191" i="2"/>
  <c r="CD202" i="2"/>
  <c r="CD139" i="2"/>
  <c r="CD135" i="2"/>
  <c r="CD24" i="2"/>
  <c r="CD101" i="2"/>
  <c r="CD194" i="2"/>
  <c r="CD114" i="2"/>
  <c r="CD155" i="2"/>
  <c r="CD149" i="2"/>
  <c r="CD145" i="2"/>
  <c r="CD148" i="2"/>
  <c r="CD142" i="2"/>
  <c r="CD65" i="2"/>
  <c r="CD16" i="2"/>
  <c r="CD110" i="2"/>
  <c r="CD93" i="2"/>
  <c r="CD119" i="2"/>
  <c r="CD32" i="2"/>
  <c r="CD89" i="2"/>
  <c r="CD55" i="2"/>
  <c r="CD197" i="2"/>
  <c r="CD33" i="2"/>
  <c r="CD164" i="2"/>
  <c r="CD99" i="2"/>
  <c r="CD177" i="2"/>
  <c r="CD69" i="2"/>
  <c r="CD26" i="2"/>
  <c r="CD95" i="2"/>
  <c r="CD19" i="2"/>
  <c r="CD112" i="2"/>
  <c r="CD83" i="2"/>
  <c r="CD189" i="2"/>
  <c r="CD34" i="2"/>
  <c r="CD186" i="2"/>
  <c r="CD105" i="2"/>
  <c r="CD57" i="2"/>
  <c r="CD175" i="2"/>
  <c r="CD172" i="2"/>
  <c r="CD8" i="2"/>
  <c r="CD174" i="2"/>
  <c r="CD156" i="2"/>
  <c r="CD102" i="2"/>
  <c r="CD153" i="2"/>
  <c r="CD159" i="2"/>
  <c r="CD60" i="2"/>
  <c r="CD136" i="2"/>
  <c r="CD166" i="2"/>
  <c r="CD150" i="2"/>
  <c r="CD192" i="2"/>
  <c r="CD144" i="2"/>
  <c r="CD15" i="2"/>
  <c r="CD23" i="2"/>
  <c r="CD66" i="2"/>
  <c r="CD31" i="2"/>
  <c r="CD40" i="2"/>
  <c r="CD28" i="2"/>
  <c r="CD17" i="2"/>
  <c r="CD7" i="2"/>
  <c r="CD18" i="2"/>
  <c r="CD27" i="2"/>
  <c r="CD45" i="2"/>
  <c r="CD137" i="2"/>
  <c r="CD200" i="2"/>
  <c r="CD36" i="2"/>
  <c r="CD81" i="2"/>
  <c r="CD84" i="2"/>
  <c r="CD48" i="2"/>
  <c r="CD125" i="2"/>
  <c r="CD87" i="2"/>
  <c r="CD169" i="2"/>
  <c r="CD170" i="2"/>
  <c r="CD181" i="2"/>
  <c r="CD97" i="2"/>
  <c r="CD163" i="2"/>
  <c r="CD187" i="2"/>
  <c r="CD196" i="2"/>
  <c r="CD56" i="2"/>
  <c r="CD106" i="2"/>
  <c r="CD179" i="2"/>
  <c r="CD21" i="2"/>
  <c r="CD183" i="2"/>
  <c r="CD35" i="2"/>
  <c r="CD98" i="2"/>
  <c r="CD5" i="2"/>
  <c r="CD157" i="2"/>
  <c r="CD37" i="2"/>
  <c r="CD129" i="2"/>
  <c r="CD88" i="2"/>
  <c r="CD107" i="2"/>
  <c r="CD126" i="2"/>
  <c r="CD85" i="2"/>
  <c r="CD147" i="2"/>
  <c r="CD72" i="2"/>
  <c r="CD79" i="2"/>
  <c r="CD6" i="2"/>
  <c r="CD201" i="2"/>
  <c r="CD78" i="2"/>
  <c r="CD46" i="2"/>
  <c r="CD4" i="2"/>
  <c r="CD30" i="2"/>
  <c r="CD96" i="2"/>
  <c r="CD132" i="2"/>
  <c r="CD29" i="2"/>
  <c r="CD59" i="2"/>
  <c r="CD143" i="2"/>
  <c r="CD203" i="2"/>
  <c r="CD116" i="2"/>
  <c r="CD68" i="2"/>
  <c r="CD10" i="2"/>
  <c r="CD91" i="2"/>
  <c r="CD182" i="2"/>
  <c r="CD160" i="2"/>
  <c r="CD44" i="2"/>
  <c r="CD158" i="2"/>
  <c r="CD176" i="2"/>
  <c r="CD54" i="2"/>
  <c r="CD42" i="2"/>
  <c r="CD128" i="2"/>
  <c r="CD154" i="2"/>
  <c r="CD184" i="2"/>
  <c r="CD161" i="2"/>
  <c r="CD104" i="2"/>
  <c r="CD190" i="2"/>
  <c r="CD108" i="2"/>
  <c r="CD111" i="2"/>
  <c r="CD50" i="2"/>
  <c r="CD146" i="2"/>
  <c r="CD133" i="2"/>
  <c r="CD52" i="2"/>
  <c r="CD167" i="2"/>
  <c r="CD82" i="2"/>
  <c r="CD67" i="2"/>
  <c r="CD140" i="2"/>
  <c r="CD121" i="2"/>
  <c r="CD38" i="2"/>
  <c r="CD120" i="2"/>
  <c r="CD134" i="2"/>
  <c r="CD152" i="2"/>
  <c r="CD151" i="2"/>
  <c r="CD171" i="2"/>
  <c r="CD185" i="2"/>
  <c r="CD113" i="2"/>
  <c r="CD130" i="2"/>
  <c r="CD86" i="2"/>
  <c r="CD124" i="2"/>
  <c r="CD80" i="2"/>
  <c r="CD51" i="2"/>
  <c r="CD74" i="2"/>
  <c r="CD63" i="2"/>
  <c r="CD123" i="2"/>
  <c r="CD22" i="2"/>
  <c r="CD43" i="2"/>
  <c r="CD115" i="2"/>
  <c r="CD14" i="2"/>
  <c r="CD109" i="2"/>
  <c r="CD76" i="2"/>
  <c r="CD53" i="2"/>
  <c r="CD70" i="2"/>
  <c r="CD138" i="2"/>
  <c r="CD100" i="2"/>
  <c r="CD131" i="2"/>
  <c r="CD47" i="2"/>
  <c r="CD11" i="2"/>
  <c r="CD12" i="2"/>
  <c r="CD58" i="2"/>
  <c r="CD61" i="2"/>
  <c r="CD195" i="2"/>
  <c r="CD198" i="2"/>
  <c r="CD127" i="2"/>
  <c r="CD92" i="2"/>
  <c r="CD162" i="2"/>
  <c r="CD41" i="2"/>
  <c r="CD103" i="2"/>
  <c r="CD180" i="2"/>
  <c r="CD71" i="2"/>
  <c r="CD62" i="2"/>
  <c r="CD118" i="2"/>
  <c r="CD173" i="2"/>
  <c r="CD193" i="2"/>
  <c r="CD49" i="2"/>
  <c r="CD122" i="2"/>
  <c r="CD94" i="2"/>
  <c r="CD117" i="2"/>
  <c r="CD73" i="2"/>
  <c r="CD77" i="2"/>
  <c r="CD75" i="2"/>
  <c r="CD168" i="2"/>
  <c r="CD3" i="2"/>
  <c r="C9" i="4"/>
  <c r="E9" i="4"/>
  <c r="GU74" i="2"/>
  <c r="GV73" i="2"/>
  <c r="GW73" i="2"/>
  <c r="GX73" i="2"/>
  <c r="GY73" i="2"/>
  <c r="FZ74" i="2"/>
  <c r="GA73" i="2"/>
  <c r="GB73" i="2"/>
  <c r="GC73" i="2"/>
  <c r="GD73" i="2"/>
  <c r="FE74" i="2"/>
  <c r="FF73" i="2"/>
  <c r="FG73" i="2"/>
  <c r="FH73" i="2"/>
  <c r="FI73" i="2"/>
  <c r="EJ74" i="2"/>
  <c r="EK73" i="2"/>
  <c r="EL73" i="2"/>
  <c r="EM73" i="2"/>
  <c r="EN73" i="2"/>
  <c r="DO74" i="2"/>
  <c r="DP73" i="2"/>
  <c r="DQ73" i="2"/>
  <c r="DR73" i="2"/>
  <c r="DS73" i="2"/>
  <c r="CT74" i="2"/>
  <c r="CU73" i="2"/>
  <c r="CV73" i="2"/>
  <c r="CW73" i="2"/>
  <c r="CX73" i="2"/>
  <c r="BY74" i="2"/>
  <c r="BZ73" i="2"/>
  <c r="CA73" i="2"/>
  <c r="CB73" i="2"/>
  <c r="CC73" i="2"/>
  <c r="GV74" i="2"/>
  <c r="GW74" i="2"/>
  <c r="GX74" i="2"/>
  <c r="GY74" i="2"/>
  <c r="GU75" i="2"/>
  <c r="FZ75" i="2"/>
  <c r="GA74" i="2"/>
  <c r="GB74" i="2"/>
  <c r="GC74" i="2"/>
  <c r="GD74" i="2"/>
  <c r="FE75" i="2"/>
  <c r="FF74" i="2"/>
  <c r="FG74" i="2"/>
  <c r="FH74" i="2"/>
  <c r="FI74" i="2"/>
  <c r="EJ75" i="2"/>
  <c r="EK74" i="2"/>
  <c r="EL74" i="2"/>
  <c r="EM74" i="2"/>
  <c r="EN74" i="2"/>
  <c r="DP74" i="2"/>
  <c r="DQ74" i="2"/>
  <c r="DR74" i="2"/>
  <c r="DS74" i="2"/>
  <c r="DO75" i="2"/>
  <c r="CT75" i="2"/>
  <c r="CU74" i="2"/>
  <c r="CV74" i="2"/>
  <c r="CW74" i="2"/>
  <c r="CX74" i="2"/>
  <c r="BY75" i="2"/>
  <c r="BZ74" i="2"/>
  <c r="CA74" i="2"/>
  <c r="CB74" i="2"/>
  <c r="CC74" i="2"/>
  <c r="GU76" i="2"/>
  <c r="GV75" i="2"/>
  <c r="GW75" i="2"/>
  <c r="GX75" i="2"/>
  <c r="GY75" i="2"/>
  <c r="FZ76" i="2"/>
  <c r="GA75" i="2"/>
  <c r="GB75" i="2"/>
  <c r="GC75" i="2"/>
  <c r="GD75" i="2"/>
  <c r="FE76" i="2"/>
  <c r="FF75" i="2"/>
  <c r="FG75" i="2"/>
  <c r="FH75" i="2"/>
  <c r="FI75" i="2"/>
  <c r="EK75" i="2"/>
  <c r="EL75" i="2"/>
  <c r="EM75" i="2"/>
  <c r="EN75" i="2"/>
  <c r="EJ76" i="2"/>
  <c r="DP75" i="2"/>
  <c r="DQ75" i="2"/>
  <c r="DR75" i="2"/>
  <c r="DS75" i="2"/>
  <c r="DO76" i="2"/>
  <c r="CT76" i="2"/>
  <c r="CU75" i="2"/>
  <c r="CV75" i="2"/>
  <c r="CW75" i="2"/>
  <c r="CX75" i="2"/>
  <c r="BY76" i="2"/>
  <c r="BZ75" i="2"/>
  <c r="CA75" i="2"/>
  <c r="CB75" i="2"/>
  <c r="CC75" i="2"/>
  <c r="GU77" i="2"/>
  <c r="GV76" i="2"/>
  <c r="GW76" i="2"/>
  <c r="GX76" i="2"/>
  <c r="GY76" i="2"/>
  <c r="GA76" i="2"/>
  <c r="GB76" i="2"/>
  <c r="GC76" i="2"/>
  <c r="GD76" i="2"/>
  <c r="FZ77" i="2"/>
  <c r="FE77" i="2"/>
  <c r="FF76" i="2"/>
  <c r="FG76" i="2"/>
  <c r="FH76" i="2"/>
  <c r="FI76" i="2"/>
  <c r="EJ77" i="2"/>
  <c r="EK76" i="2"/>
  <c r="EL76" i="2"/>
  <c r="EM76" i="2"/>
  <c r="EN76" i="2"/>
  <c r="DP76" i="2"/>
  <c r="DQ76" i="2"/>
  <c r="DR76" i="2"/>
  <c r="DS76" i="2"/>
  <c r="DO77" i="2"/>
  <c r="CT77" i="2"/>
  <c r="CU76" i="2"/>
  <c r="CV76" i="2"/>
  <c r="CW76" i="2"/>
  <c r="CX76" i="2"/>
  <c r="BZ76" i="2"/>
  <c r="CA76" i="2"/>
  <c r="CB76" i="2"/>
  <c r="CC76" i="2"/>
  <c r="BY77" i="2"/>
  <c r="GU78" i="2"/>
  <c r="GV77" i="2"/>
  <c r="GW77" i="2"/>
  <c r="GX77" i="2"/>
  <c r="GY77" i="2"/>
  <c r="FZ78" i="2"/>
  <c r="GA77" i="2"/>
  <c r="GB77" i="2"/>
  <c r="GC77" i="2"/>
  <c r="GD77" i="2"/>
  <c r="FE78" i="2"/>
  <c r="FF77" i="2"/>
  <c r="FG77" i="2"/>
  <c r="FH77" i="2"/>
  <c r="FI77" i="2"/>
  <c r="EJ78" i="2"/>
  <c r="EK77" i="2"/>
  <c r="EL77" i="2"/>
  <c r="EM77" i="2"/>
  <c r="EN77" i="2"/>
  <c r="DO78" i="2"/>
  <c r="DP77" i="2"/>
  <c r="DQ77" i="2"/>
  <c r="DR77" i="2"/>
  <c r="DS77" i="2"/>
  <c r="CT78" i="2"/>
  <c r="CU77" i="2"/>
  <c r="CV77" i="2"/>
  <c r="CW77" i="2"/>
  <c r="CX77" i="2"/>
  <c r="BZ77" i="2"/>
  <c r="CA77" i="2"/>
  <c r="CB77" i="2"/>
  <c r="CC77" i="2"/>
  <c r="BY78" i="2"/>
  <c r="GV78" i="2"/>
  <c r="GW78" i="2"/>
  <c r="GX78" i="2"/>
  <c r="GY78" i="2"/>
  <c r="GU79" i="2"/>
  <c r="FZ79" i="2"/>
  <c r="GA78" i="2"/>
  <c r="GB78" i="2"/>
  <c r="GC78" i="2"/>
  <c r="GD78" i="2"/>
  <c r="FF78" i="2"/>
  <c r="FG78" i="2"/>
  <c r="FH78" i="2"/>
  <c r="FI78" i="2"/>
  <c r="FE79" i="2"/>
  <c r="EJ79" i="2"/>
  <c r="EK78" i="2"/>
  <c r="EL78" i="2"/>
  <c r="EM78" i="2"/>
  <c r="EN78" i="2"/>
  <c r="DO79" i="2"/>
  <c r="DP78" i="2"/>
  <c r="DQ78" i="2"/>
  <c r="DR78" i="2"/>
  <c r="DS78" i="2"/>
  <c r="CT79" i="2"/>
  <c r="CU78" i="2"/>
  <c r="CV78" i="2"/>
  <c r="CW78" i="2"/>
  <c r="CX78" i="2"/>
  <c r="BY79" i="2"/>
  <c r="BZ78" i="2"/>
  <c r="CA78" i="2"/>
  <c r="CB78" i="2"/>
  <c r="CC78" i="2"/>
  <c r="GV79" i="2"/>
  <c r="GW79" i="2"/>
  <c r="GX79" i="2"/>
  <c r="GY79" i="2"/>
  <c r="GU80" i="2"/>
  <c r="GA79" i="2"/>
  <c r="GB79" i="2"/>
  <c r="GC79" i="2"/>
  <c r="GD79" i="2"/>
  <c r="FZ80" i="2"/>
  <c r="FF79" i="2"/>
  <c r="FG79" i="2"/>
  <c r="FH79" i="2"/>
  <c r="FI79" i="2"/>
  <c r="FE80" i="2"/>
  <c r="EJ80" i="2"/>
  <c r="EK79" i="2"/>
  <c r="EL79" i="2"/>
  <c r="EM79" i="2"/>
  <c r="EN79" i="2"/>
  <c r="DO80" i="2"/>
  <c r="DP79" i="2"/>
  <c r="DQ79" i="2"/>
  <c r="DR79" i="2"/>
  <c r="DS79" i="2"/>
  <c r="CT80" i="2"/>
  <c r="CU79" i="2"/>
  <c r="CV79" i="2"/>
  <c r="CW79" i="2"/>
  <c r="CX79" i="2"/>
  <c r="BZ79" i="2"/>
  <c r="CA79" i="2"/>
  <c r="CB79" i="2"/>
  <c r="CC79" i="2"/>
  <c r="BY80" i="2"/>
  <c r="FJ53" i="2"/>
  <c r="FJ56" i="2"/>
  <c r="FJ14" i="2"/>
  <c r="FJ74" i="2"/>
  <c r="FJ23" i="2"/>
  <c r="FJ79" i="2"/>
  <c r="FJ158" i="2"/>
  <c r="FJ100" i="2"/>
  <c r="FJ111" i="2"/>
  <c r="FJ170" i="2"/>
  <c r="FJ42" i="2"/>
  <c r="FJ109" i="2"/>
  <c r="FJ182" i="2"/>
  <c r="FJ91" i="2"/>
  <c r="FJ104" i="2"/>
  <c r="FJ69" i="2"/>
  <c r="FJ57" i="2"/>
  <c r="FJ125" i="2"/>
  <c r="FJ168" i="2"/>
  <c r="FJ177" i="2"/>
  <c r="FJ24" i="2"/>
  <c r="FJ27" i="2"/>
  <c r="FJ4" i="2"/>
  <c r="FJ163" i="2"/>
  <c r="FJ101" i="2"/>
  <c r="FJ166" i="2"/>
  <c r="FJ65" i="2"/>
  <c r="FJ191" i="2"/>
  <c r="FJ180" i="2"/>
  <c r="FJ16" i="2"/>
  <c r="FJ72" i="2"/>
  <c r="FJ98" i="2"/>
  <c r="FJ192" i="2"/>
  <c r="FJ167" i="2"/>
  <c r="FJ45" i="2"/>
  <c r="FJ89" i="2"/>
  <c r="FJ149" i="2"/>
  <c r="FJ61" i="2"/>
  <c r="FJ160" i="2"/>
  <c r="FJ17" i="2"/>
  <c r="FJ196" i="2"/>
  <c r="FJ99" i="2"/>
  <c r="FJ67" i="2"/>
  <c r="FJ176" i="2"/>
  <c r="FJ138" i="2"/>
  <c r="FJ11" i="2"/>
  <c r="FJ35" i="2"/>
  <c r="FJ113" i="2"/>
  <c r="FJ169" i="2"/>
  <c r="FJ116" i="2"/>
  <c r="FJ96" i="2"/>
  <c r="FJ186" i="2"/>
  <c r="FJ41" i="2"/>
  <c r="FJ135" i="2"/>
  <c r="FJ6" i="2"/>
  <c r="FJ46" i="2"/>
  <c r="FJ142" i="2"/>
  <c r="FJ97" i="2"/>
  <c r="FJ44" i="2"/>
  <c r="FJ71" i="2"/>
  <c r="FJ80" i="2"/>
  <c r="FJ90" i="2"/>
  <c r="FJ39" i="2"/>
  <c r="FJ164" i="2"/>
  <c r="FJ83" i="2"/>
  <c r="FJ110" i="2"/>
  <c r="FJ151" i="2"/>
  <c r="FJ66" i="2"/>
  <c r="FJ202" i="2"/>
  <c r="FJ33" i="2"/>
  <c r="FJ185" i="2"/>
  <c r="FJ136" i="2"/>
  <c r="FJ78" i="2"/>
  <c r="FJ43" i="2"/>
  <c r="FJ141" i="2"/>
  <c r="FJ130" i="2"/>
  <c r="FJ156" i="2"/>
  <c r="FJ184" i="2"/>
  <c r="FJ13" i="2"/>
  <c r="FJ51" i="2"/>
  <c r="FJ32" i="2"/>
  <c r="FJ28" i="2"/>
  <c r="FJ200" i="2"/>
  <c r="FJ128" i="2"/>
  <c r="FJ143" i="2"/>
  <c r="FJ63" i="2"/>
  <c r="FJ134" i="2"/>
  <c r="FJ29" i="2"/>
  <c r="FJ157" i="2"/>
  <c r="FJ37" i="2"/>
  <c r="FJ150" i="2"/>
  <c r="FJ171" i="2"/>
  <c r="FJ92" i="2"/>
  <c r="FJ161" i="2"/>
  <c r="FJ93" i="2"/>
  <c r="FJ20" i="2"/>
  <c r="FJ147" i="2"/>
  <c r="FJ84" i="2"/>
  <c r="FJ175" i="2"/>
  <c r="FJ145" i="2"/>
  <c r="FJ126" i="2"/>
  <c r="FJ140" i="2"/>
  <c r="FJ18" i="2"/>
  <c r="FJ155" i="2"/>
  <c r="FJ47" i="2"/>
  <c r="FJ95" i="2"/>
  <c r="FJ75" i="2"/>
  <c r="FJ7" i="2"/>
  <c r="FJ77" i="2"/>
  <c r="FJ173" i="2"/>
  <c r="FJ199" i="2"/>
  <c r="FJ81" i="2"/>
  <c r="FJ31" i="2"/>
  <c r="FJ124" i="2"/>
  <c r="FJ181" i="2"/>
  <c r="FJ54" i="2"/>
  <c r="FJ193" i="2"/>
  <c r="FJ197" i="2"/>
  <c r="FJ106" i="2"/>
  <c r="FJ131" i="2"/>
  <c r="FJ190" i="2"/>
  <c r="FJ88" i="2"/>
  <c r="FJ183" i="2"/>
  <c r="FJ119" i="2"/>
  <c r="FJ103" i="2"/>
  <c r="FJ49" i="2"/>
  <c r="FJ201" i="2"/>
  <c r="FJ144" i="2"/>
  <c r="FJ12" i="2"/>
  <c r="FJ129" i="2"/>
  <c r="FJ108" i="2"/>
  <c r="FJ148" i="2"/>
  <c r="FJ174" i="2"/>
  <c r="FJ5" i="2"/>
  <c r="FJ117" i="2"/>
  <c r="FJ189" i="2"/>
  <c r="FJ123" i="2"/>
  <c r="FJ132" i="2"/>
  <c r="FJ153" i="2"/>
  <c r="FJ10" i="2"/>
  <c r="FJ82" i="2"/>
  <c r="FJ120" i="2"/>
  <c r="FJ62" i="2"/>
  <c r="FJ15" i="2"/>
  <c r="FJ154" i="2"/>
  <c r="FJ179" i="2"/>
  <c r="FJ55" i="2"/>
  <c r="FJ48" i="2"/>
  <c r="FJ133" i="2"/>
  <c r="FJ122" i="2"/>
  <c r="FJ50" i="2"/>
  <c r="FJ26" i="2"/>
  <c r="FJ64" i="2"/>
  <c r="FJ112" i="2"/>
  <c r="FJ187" i="2"/>
  <c r="FJ70" i="2"/>
  <c r="FJ30" i="2"/>
  <c r="FJ76" i="2"/>
  <c r="FJ107" i="2"/>
  <c r="FJ73" i="2"/>
  <c r="FJ94" i="2"/>
  <c r="FJ38" i="2"/>
  <c r="FJ105" i="2"/>
  <c r="FJ25" i="2"/>
  <c r="FJ60" i="2"/>
  <c r="FJ34" i="2"/>
  <c r="FJ172" i="2"/>
  <c r="FJ102" i="2"/>
  <c r="FJ162" i="2"/>
  <c r="FJ22" i="2"/>
  <c r="FJ188" i="2"/>
  <c r="FJ178" i="2"/>
  <c r="FJ21" i="2"/>
  <c r="FJ203" i="2"/>
  <c r="FJ146" i="2"/>
  <c r="FJ8" i="2"/>
  <c r="FJ58" i="2"/>
  <c r="FJ114" i="2"/>
  <c r="FJ9" i="2"/>
  <c r="FJ194" i="2"/>
  <c r="FJ195" i="2"/>
  <c r="FJ19" i="2"/>
  <c r="FJ121" i="2"/>
  <c r="FJ36" i="2"/>
  <c r="FJ115" i="2"/>
  <c r="FJ198" i="2"/>
  <c r="FJ127" i="2"/>
  <c r="FJ87" i="2"/>
  <c r="FJ68" i="2"/>
  <c r="FJ85" i="2"/>
  <c r="FJ59" i="2"/>
  <c r="FJ86" i="2"/>
  <c r="FJ165" i="2"/>
  <c r="FJ152" i="2"/>
  <c r="FJ139" i="2"/>
  <c r="FJ40" i="2"/>
  <c r="FJ52" i="2"/>
  <c r="FJ159" i="2"/>
  <c r="FJ118" i="2"/>
  <c r="FJ137" i="2"/>
  <c r="FJ3" i="2"/>
  <c r="C13" i="4"/>
  <c r="E13" i="4"/>
  <c r="GU81" i="2"/>
  <c r="GV80" i="2"/>
  <c r="GW80" i="2"/>
  <c r="GX80" i="2"/>
  <c r="GY80" i="2"/>
  <c r="FZ81" i="2"/>
  <c r="GA80" i="2"/>
  <c r="GB80" i="2"/>
  <c r="GC80" i="2"/>
  <c r="GD80" i="2"/>
  <c r="FE81" i="2"/>
  <c r="FF80" i="2"/>
  <c r="FG80" i="2"/>
  <c r="FH80" i="2"/>
  <c r="FI80" i="2"/>
  <c r="EJ81" i="2"/>
  <c r="EK80" i="2"/>
  <c r="EL80" i="2"/>
  <c r="EM80" i="2"/>
  <c r="EN80" i="2"/>
  <c r="DP80" i="2"/>
  <c r="DQ80" i="2"/>
  <c r="DR80" i="2"/>
  <c r="DS80" i="2"/>
  <c r="DO81" i="2"/>
  <c r="CT81" i="2"/>
  <c r="CU80" i="2"/>
  <c r="CV80" i="2"/>
  <c r="CW80" i="2"/>
  <c r="CX80" i="2"/>
  <c r="BY81" i="2"/>
  <c r="BZ80" i="2"/>
  <c r="CA80" i="2"/>
  <c r="CB80" i="2"/>
  <c r="CC80" i="2"/>
  <c r="GU82" i="2"/>
  <c r="GV81" i="2"/>
  <c r="GW81" i="2"/>
  <c r="GX81" i="2"/>
  <c r="GY81" i="2"/>
  <c r="FZ82" i="2"/>
  <c r="GA81" i="2"/>
  <c r="GB81" i="2"/>
  <c r="GC81" i="2"/>
  <c r="GD81" i="2"/>
  <c r="FE82" i="2"/>
  <c r="FF81" i="2"/>
  <c r="FG81" i="2"/>
  <c r="FH81" i="2"/>
  <c r="FI81" i="2"/>
  <c r="EJ82" i="2"/>
  <c r="EK81" i="2"/>
  <c r="EL81" i="2"/>
  <c r="EM81" i="2"/>
  <c r="EN81" i="2"/>
  <c r="DO82" i="2"/>
  <c r="DP81" i="2"/>
  <c r="DQ81" i="2"/>
  <c r="DR81" i="2"/>
  <c r="DS81" i="2"/>
  <c r="CT82" i="2"/>
  <c r="CU81" i="2"/>
  <c r="CV81" i="2"/>
  <c r="CW81" i="2"/>
  <c r="CX81" i="2"/>
  <c r="BY82" i="2"/>
  <c r="BZ81" i="2"/>
  <c r="CA81" i="2"/>
  <c r="CB81" i="2"/>
  <c r="CC81" i="2"/>
  <c r="GU83" i="2"/>
  <c r="GV82" i="2"/>
  <c r="GW82" i="2"/>
  <c r="GX82" i="2"/>
  <c r="GY82" i="2"/>
  <c r="GA82" i="2"/>
  <c r="GB82" i="2"/>
  <c r="GC82" i="2"/>
  <c r="GD82" i="2"/>
  <c r="FZ83" i="2"/>
  <c r="FE83" i="2"/>
  <c r="FF82" i="2"/>
  <c r="FG82" i="2"/>
  <c r="FH82" i="2"/>
  <c r="FI82" i="2"/>
  <c r="EK82" i="2"/>
  <c r="EL82" i="2"/>
  <c r="EM82" i="2"/>
  <c r="EN82" i="2"/>
  <c r="EJ83" i="2"/>
  <c r="DO83" i="2"/>
  <c r="DP82" i="2"/>
  <c r="DQ82" i="2"/>
  <c r="DR82" i="2"/>
  <c r="DS82" i="2"/>
  <c r="CU82" i="2"/>
  <c r="CV82" i="2"/>
  <c r="CW82" i="2"/>
  <c r="CX82" i="2"/>
  <c r="CT83" i="2"/>
  <c r="BY83" i="2"/>
  <c r="BZ82" i="2"/>
  <c r="CA82" i="2"/>
  <c r="CB82" i="2"/>
  <c r="CC82" i="2"/>
  <c r="GU84" i="2"/>
  <c r="GV83" i="2"/>
  <c r="GW83" i="2"/>
  <c r="GX83" i="2"/>
  <c r="GY83" i="2"/>
  <c r="FZ84" i="2"/>
  <c r="GA83" i="2"/>
  <c r="GB83" i="2"/>
  <c r="GC83" i="2"/>
  <c r="GD83" i="2"/>
  <c r="FE84" i="2"/>
  <c r="FF83" i="2"/>
  <c r="FG83" i="2"/>
  <c r="FH83" i="2"/>
  <c r="FI83" i="2"/>
  <c r="EJ84" i="2"/>
  <c r="EK83" i="2"/>
  <c r="EL83" i="2"/>
  <c r="EM83" i="2"/>
  <c r="EN83" i="2"/>
  <c r="DO84" i="2"/>
  <c r="DP83" i="2"/>
  <c r="DQ83" i="2"/>
  <c r="DR83" i="2"/>
  <c r="DS83" i="2"/>
  <c r="CT84" i="2"/>
  <c r="CU83" i="2"/>
  <c r="CV83" i="2"/>
  <c r="CW83" i="2"/>
  <c r="CX83" i="2"/>
  <c r="BZ83" i="2"/>
  <c r="CA83" i="2"/>
  <c r="CB83" i="2"/>
  <c r="CC83" i="2"/>
  <c r="BY84" i="2"/>
  <c r="GU85" i="2"/>
  <c r="GV84" i="2"/>
  <c r="GW84" i="2"/>
  <c r="GX84" i="2"/>
  <c r="GY84" i="2"/>
  <c r="FZ85" i="2"/>
  <c r="GA84" i="2"/>
  <c r="GB84" i="2"/>
  <c r="GC84" i="2"/>
  <c r="GD84" i="2"/>
  <c r="FE85" i="2"/>
  <c r="FF84" i="2"/>
  <c r="FG84" i="2"/>
  <c r="FH84" i="2"/>
  <c r="FI84" i="2"/>
  <c r="EJ85" i="2"/>
  <c r="EK84" i="2"/>
  <c r="EL84" i="2"/>
  <c r="EM84" i="2"/>
  <c r="EN84" i="2"/>
  <c r="DP84" i="2"/>
  <c r="DQ84" i="2"/>
  <c r="DR84" i="2"/>
  <c r="DS84" i="2"/>
  <c r="DO85" i="2"/>
  <c r="CT85" i="2"/>
  <c r="CU84" i="2"/>
  <c r="CV84" i="2"/>
  <c r="CW84" i="2"/>
  <c r="CX84" i="2"/>
  <c r="BZ84" i="2"/>
  <c r="CA84" i="2"/>
  <c r="CB84" i="2"/>
  <c r="CC84" i="2"/>
  <c r="BY85" i="2"/>
  <c r="GU86" i="2"/>
  <c r="GV85" i="2"/>
  <c r="GW85" i="2"/>
  <c r="GX85" i="2"/>
  <c r="GY85" i="2"/>
  <c r="FZ86" i="2"/>
  <c r="GA85" i="2"/>
  <c r="GB85" i="2"/>
  <c r="GC85" i="2"/>
  <c r="GD85" i="2"/>
  <c r="FE86" i="2"/>
  <c r="FF85" i="2"/>
  <c r="FG85" i="2"/>
  <c r="FH85" i="2"/>
  <c r="FI85" i="2"/>
  <c r="EJ86" i="2"/>
  <c r="EK85" i="2"/>
  <c r="EL85" i="2"/>
  <c r="EM85" i="2"/>
  <c r="EN85" i="2"/>
  <c r="DP85" i="2"/>
  <c r="DQ85" i="2"/>
  <c r="DR85" i="2"/>
  <c r="DS85" i="2"/>
  <c r="DO86" i="2"/>
  <c r="CU85" i="2"/>
  <c r="CV85" i="2"/>
  <c r="CW85" i="2"/>
  <c r="CX85" i="2"/>
  <c r="CT86" i="2"/>
  <c r="BZ85" i="2"/>
  <c r="CA85" i="2"/>
  <c r="CB85" i="2"/>
  <c r="CC85" i="2"/>
  <c r="BY86" i="2"/>
  <c r="GU87" i="2"/>
  <c r="GV86" i="2"/>
  <c r="GW86" i="2"/>
  <c r="GX86" i="2"/>
  <c r="GY86" i="2"/>
  <c r="FZ87" i="2"/>
  <c r="GA86" i="2"/>
  <c r="GB86" i="2"/>
  <c r="GC86" i="2"/>
  <c r="GD86" i="2"/>
  <c r="FE87" i="2"/>
  <c r="FF86" i="2"/>
  <c r="FG86" i="2"/>
  <c r="FH86" i="2"/>
  <c r="FI86" i="2"/>
  <c r="EK86" i="2"/>
  <c r="EL86" i="2"/>
  <c r="EM86" i="2"/>
  <c r="EN86" i="2"/>
  <c r="EJ87" i="2"/>
  <c r="DO87" i="2"/>
  <c r="DP86" i="2"/>
  <c r="DQ86" i="2"/>
  <c r="DR86" i="2"/>
  <c r="DS86" i="2"/>
  <c r="CT87" i="2"/>
  <c r="CU86" i="2"/>
  <c r="CV86" i="2"/>
  <c r="CW86" i="2"/>
  <c r="CX86" i="2"/>
  <c r="BY87" i="2"/>
  <c r="BZ86" i="2"/>
  <c r="CA86" i="2"/>
  <c r="CB86" i="2"/>
  <c r="CC86" i="2"/>
  <c r="GV87" i="2"/>
  <c r="GW87" i="2"/>
  <c r="GX87" i="2"/>
  <c r="GY87" i="2"/>
  <c r="GU88" i="2"/>
  <c r="FZ88" i="2"/>
  <c r="GA87" i="2"/>
  <c r="GB87" i="2"/>
  <c r="GC87" i="2"/>
  <c r="GD87" i="2"/>
  <c r="FE88" i="2"/>
  <c r="FF87" i="2"/>
  <c r="FG87" i="2"/>
  <c r="FH87" i="2"/>
  <c r="FI87" i="2"/>
  <c r="EK87" i="2"/>
  <c r="EL87" i="2"/>
  <c r="EM87" i="2"/>
  <c r="EN87" i="2"/>
  <c r="EJ88" i="2"/>
  <c r="DP87" i="2"/>
  <c r="DQ87" i="2"/>
  <c r="DR87" i="2"/>
  <c r="DS87" i="2"/>
  <c r="DO88" i="2"/>
  <c r="CT88" i="2"/>
  <c r="CU87" i="2"/>
  <c r="CV87" i="2"/>
  <c r="CW87" i="2"/>
  <c r="CX87" i="2"/>
  <c r="BY88" i="2"/>
  <c r="BZ87" i="2"/>
  <c r="CA87" i="2"/>
  <c r="CB87" i="2"/>
  <c r="CC87" i="2"/>
  <c r="GU89" i="2"/>
  <c r="GV88" i="2"/>
  <c r="GW88" i="2"/>
  <c r="GX88" i="2"/>
  <c r="GY88" i="2"/>
  <c r="FZ89" i="2"/>
  <c r="GA88" i="2"/>
  <c r="GB88" i="2"/>
  <c r="GC88" i="2"/>
  <c r="GD88" i="2"/>
  <c r="FE89" i="2"/>
  <c r="FF88" i="2"/>
  <c r="FG88" i="2"/>
  <c r="FH88" i="2"/>
  <c r="FI88" i="2"/>
  <c r="EK88" i="2"/>
  <c r="EL88" i="2"/>
  <c r="EM88" i="2"/>
  <c r="EN88" i="2"/>
  <c r="EJ89" i="2"/>
  <c r="DP88" i="2"/>
  <c r="DQ88" i="2"/>
  <c r="DR88" i="2"/>
  <c r="DS88" i="2"/>
  <c r="DO89" i="2"/>
  <c r="CU88" i="2"/>
  <c r="CV88" i="2"/>
  <c r="CW88" i="2"/>
  <c r="CX88" i="2"/>
  <c r="CT89" i="2"/>
  <c r="BY89" i="2"/>
  <c r="BZ88" i="2"/>
  <c r="CA88" i="2"/>
  <c r="CB88" i="2"/>
  <c r="CC88" i="2"/>
  <c r="GU90" i="2"/>
  <c r="GV89" i="2"/>
  <c r="GW89" i="2"/>
  <c r="GX89" i="2"/>
  <c r="GY89" i="2"/>
  <c r="GA89" i="2"/>
  <c r="GB89" i="2"/>
  <c r="GC89" i="2"/>
  <c r="GD89" i="2"/>
  <c r="FZ90" i="2"/>
  <c r="FF89" i="2"/>
  <c r="FG89" i="2"/>
  <c r="FH89" i="2"/>
  <c r="FI89" i="2"/>
  <c r="FE90" i="2"/>
  <c r="EK89" i="2"/>
  <c r="EL89" i="2"/>
  <c r="EM89" i="2"/>
  <c r="EN89" i="2"/>
  <c r="EJ90" i="2"/>
  <c r="DP89" i="2"/>
  <c r="DQ89" i="2"/>
  <c r="DR89" i="2"/>
  <c r="DS89" i="2"/>
  <c r="DO90" i="2"/>
  <c r="CT90" i="2"/>
  <c r="CU89" i="2"/>
  <c r="CV89" i="2"/>
  <c r="CW89" i="2"/>
  <c r="CX89" i="2"/>
  <c r="BZ89" i="2"/>
  <c r="CA89" i="2"/>
  <c r="CB89" i="2"/>
  <c r="CC89" i="2"/>
  <c r="BY90" i="2"/>
  <c r="GU91" i="2"/>
  <c r="GV90" i="2"/>
  <c r="GW90" i="2"/>
  <c r="GX90" i="2"/>
  <c r="GY90" i="2"/>
  <c r="GA90" i="2"/>
  <c r="GB90" i="2"/>
  <c r="GC90" i="2"/>
  <c r="GD90" i="2"/>
  <c r="FZ91" i="2"/>
  <c r="FE91" i="2"/>
  <c r="FF90" i="2"/>
  <c r="FG90" i="2"/>
  <c r="FH90" i="2"/>
  <c r="FI90" i="2"/>
  <c r="EJ91" i="2"/>
  <c r="EK90" i="2"/>
  <c r="EL90" i="2"/>
  <c r="EM90" i="2"/>
  <c r="EN90" i="2"/>
  <c r="DP90" i="2"/>
  <c r="DQ90" i="2"/>
  <c r="DR90" i="2"/>
  <c r="DS90" i="2"/>
  <c r="DO91" i="2"/>
  <c r="CT91" i="2"/>
  <c r="CU90" i="2"/>
  <c r="CV90" i="2"/>
  <c r="CW90" i="2"/>
  <c r="CX90" i="2"/>
  <c r="BY91" i="2"/>
  <c r="BZ90" i="2"/>
  <c r="CA90" i="2"/>
  <c r="CB90" i="2"/>
  <c r="CC90" i="2"/>
  <c r="GV91" i="2"/>
  <c r="GW91" i="2"/>
  <c r="GX91" i="2"/>
  <c r="GY91" i="2"/>
  <c r="GU92" i="2"/>
  <c r="GA91" i="2"/>
  <c r="GB91" i="2"/>
  <c r="GC91" i="2"/>
  <c r="GD91" i="2"/>
  <c r="FZ92" i="2"/>
  <c r="FE92" i="2"/>
  <c r="FF91" i="2"/>
  <c r="FG91" i="2"/>
  <c r="FH91" i="2"/>
  <c r="FI91" i="2"/>
  <c r="EJ92" i="2"/>
  <c r="EK91" i="2"/>
  <c r="EL91" i="2"/>
  <c r="EM91" i="2"/>
  <c r="EN91" i="2"/>
  <c r="DP91" i="2"/>
  <c r="DQ91" i="2"/>
  <c r="DR91" i="2"/>
  <c r="DS91" i="2"/>
  <c r="DO92" i="2"/>
  <c r="CT92" i="2"/>
  <c r="CU91" i="2"/>
  <c r="CV91" i="2"/>
  <c r="CW91" i="2"/>
  <c r="CX91" i="2"/>
  <c r="BY92" i="2"/>
  <c r="BZ91" i="2"/>
  <c r="CA91" i="2"/>
  <c r="CB91" i="2"/>
  <c r="CC91" i="2"/>
  <c r="GU93" i="2"/>
  <c r="GV92" i="2"/>
  <c r="GW92" i="2"/>
  <c r="GX92" i="2"/>
  <c r="GY92" i="2"/>
  <c r="FZ93" i="2"/>
  <c r="GA92" i="2"/>
  <c r="GB92" i="2"/>
  <c r="GC92" i="2"/>
  <c r="GD92" i="2"/>
  <c r="FE93" i="2"/>
  <c r="FF92" i="2"/>
  <c r="FG92" i="2"/>
  <c r="FH92" i="2"/>
  <c r="FI92" i="2"/>
  <c r="EJ93" i="2"/>
  <c r="EK92" i="2"/>
  <c r="EL92" i="2"/>
  <c r="EM92" i="2"/>
  <c r="EN92" i="2"/>
  <c r="DO93" i="2"/>
  <c r="DP92" i="2"/>
  <c r="DQ92" i="2"/>
  <c r="DR92" i="2"/>
  <c r="DS92" i="2"/>
  <c r="CU92" i="2"/>
  <c r="CV92" i="2"/>
  <c r="CW92" i="2"/>
  <c r="CX92" i="2"/>
  <c r="CT93" i="2"/>
  <c r="BY93" i="2"/>
  <c r="BZ92" i="2"/>
  <c r="CA92" i="2"/>
  <c r="CB92" i="2"/>
  <c r="CC92" i="2"/>
  <c r="GU94" i="2"/>
  <c r="GV93" i="2"/>
  <c r="GW93" i="2"/>
  <c r="GX93" i="2"/>
  <c r="GY93" i="2"/>
  <c r="FZ94" i="2"/>
  <c r="GA93" i="2"/>
  <c r="GB93" i="2"/>
  <c r="GC93" i="2"/>
  <c r="GD93" i="2"/>
  <c r="FE94" i="2"/>
  <c r="FF93" i="2"/>
  <c r="FG93" i="2"/>
  <c r="FH93" i="2"/>
  <c r="FI93" i="2"/>
  <c r="EJ94" i="2"/>
  <c r="EK93" i="2"/>
  <c r="EL93" i="2"/>
  <c r="EM93" i="2"/>
  <c r="EN93" i="2"/>
  <c r="DP93" i="2"/>
  <c r="DQ93" i="2"/>
  <c r="DR93" i="2"/>
  <c r="DS93" i="2"/>
  <c r="DO94" i="2"/>
  <c r="CT94" i="2"/>
  <c r="CU93" i="2"/>
  <c r="CV93" i="2"/>
  <c r="CW93" i="2"/>
  <c r="CX93" i="2"/>
  <c r="BZ93" i="2"/>
  <c r="CA93" i="2"/>
  <c r="CB93" i="2"/>
  <c r="CC93" i="2"/>
  <c r="BY94" i="2"/>
  <c r="GV94" i="2"/>
  <c r="GW94" i="2"/>
  <c r="GX94" i="2"/>
  <c r="GY94" i="2"/>
  <c r="GU95" i="2"/>
  <c r="GA94" i="2"/>
  <c r="GB94" i="2"/>
  <c r="GC94" i="2"/>
  <c r="GD94" i="2"/>
  <c r="FZ95" i="2"/>
  <c r="FF94" i="2"/>
  <c r="FG94" i="2"/>
  <c r="FH94" i="2"/>
  <c r="FI94" i="2"/>
  <c r="FE95" i="2"/>
  <c r="EJ95" i="2"/>
  <c r="EK94" i="2"/>
  <c r="EL94" i="2"/>
  <c r="EM94" i="2"/>
  <c r="EN94" i="2"/>
  <c r="DO95" i="2"/>
  <c r="DP94" i="2"/>
  <c r="DQ94" i="2"/>
  <c r="DR94" i="2"/>
  <c r="DS94" i="2"/>
  <c r="CT95" i="2"/>
  <c r="CU94" i="2"/>
  <c r="CV94" i="2"/>
  <c r="CW94" i="2"/>
  <c r="CX94" i="2"/>
  <c r="BZ94" i="2"/>
  <c r="CA94" i="2"/>
  <c r="CB94" i="2"/>
  <c r="CC94" i="2"/>
  <c r="BY95" i="2"/>
  <c r="GU96" i="2"/>
  <c r="GV95" i="2"/>
  <c r="GW95" i="2"/>
  <c r="GX95" i="2"/>
  <c r="GY95" i="2"/>
  <c r="FZ96" i="2"/>
  <c r="GA95" i="2"/>
  <c r="GB95" i="2"/>
  <c r="GC95" i="2"/>
  <c r="GD95" i="2"/>
  <c r="FE96" i="2"/>
  <c r="FF95" i="2"/>
  <c r="FG95" i="2"/>
  <c r="FH95" i="2"/>
  <c r="FI95" i="2"/>
  <c r="EJ96" i="2"/>
  <c r="EK95" i="2"/>
  <c r="EL95" i="2"/>
  <c r="EM95" i="2"/>
  <c r="EN95" i="2"/>
  <c r="DO96" i="2"/>
  <c r="DP95" i="2"/>
  <c r="DQ95" i="2"/>
  <c r="DR95" i="2"/>
  <c r="DS95" i="2"/>
  <c r="CT96" i="2"/>
  <c r="CU95" i="2"/>
  <c r="CV95" i="2"/>
  <c r="CW95" i="2"/>
  <c r="CX95" i="2"/>
  <c r="BY96" i="2"/>
  <c r="BZ95" i="2"/>
  <c r="CA95" i="2"/>
  <c r="CB95" i="2"/>
  <c r="CC95" i="2"/>
  <c r="GU97" i="2"/>
  <c r="GV96" i="2"/>
  <c r="GW96" i="2"/>
  <c r="GX96" i="2"/>
  <c r="GY96" i="2"/>
  <c r="FZ97" i="2"/>
  <c r="GA96" i="2"/>
  <c r="GB96" i="2"/>
  <c r="GC96" i="2"/>
  <c r="GD96" i="2"/>
  <c r="FE97" i="2"/>
  <c r="FF96" i="2"/>
  <c r="FG96" i="2"/>
  <c r="FH96" i="2"/>
  <c r="FI96" i="2"/>
  <c r="EJ97" i="2"/>
  <c r="EK96" i="2"/>
  <c r="EL96" i="2"/>
  <c r="EM96" i="2"/>
  <c r="EN96" i="2"/>
  <c r="DO97" i="2"/>
  <c r="DP96" i="2"/>
  <c r="DQ96" i="2"/>
  <c r="DR96" i="2"/>
  <c r="DS96" i="2"/>
  <c r="CU96" i="2"/>
  <c r="CV96" i="2"/>
  <c r="CW96" i="2"/>
  <c r="CX96" i="2"/>
  <c r="CT97" i="2"/>
  <c r="BZ96" i="2"/>
  <c r="CA96" i="2"/>
  <c r="CB96" i="2"/>
  <c r="CC96" i="2"/>
  <c r="BY97" i="2"/>
  <c r="GU98" i="2"/>
  <c r="GV97" i="2"/>
  <c r="GW97" i="2"/>
  <c r="GX97" i="2"/>
  <c r="GY97" i="2"/>
  <c r="FZ98" i="2"/>
  <c r="GA97" i="2"/>
  <c r="GB97" i="2"/>
  <c r="GC97" i="2"/>
  <c r="GD97" i="2"/>
  <c r="FF97" i="2"/>
  <c r="FG97" i="2"/>
  <c r="FH97" i="2"/>
  <c r="FI97" i="2"/>
  <c r="FE98" i="2"/>
  <c r="EK97" i="2"/>
  <c r="EL97" i="2"/>
  <c r="EM97" i="2"/>
  <c r="EN97" i="2"/>
  <c r="EJ98" i="2"/>
  <c r="DP97" i="2"/>
  <c r="DQ97" i="2"/>
  <c r="DR97" i="2"/>
  <c r="DS97" i="2"/>
  <c r="DO98" i="2"/>
  <c r="CU97" i="2"/>
  <c r="CV97" i="2"/>
  <c r="CW97" i="2"/>
  <c r="CX97" i="2"/>
  <c r="CT98" i="2"/>
  <c r="BY98" i="2"/>
  <c r="BZ97" i="2"/>
  <c r="CA97" i="2"/>
  <c r="CB97" i="2"/>
  <c r="CC97" i="2"/>
  <c r="GU99" i="2"/>
  <c r="GV98" i="2"/>
  <c r="GW98" i="2"/>
  <c r="GX98" i="2"/>
  <c r="GY98" i="2"/>
  <c r="FZ99" i="2"/>
  <c r="GA98" i="2"/>
  <c r="GB98" i="2"/>
  <c r="GC98" i="2"/>
  <c r="GD98" i="2"/>
  <c r="FE99" i="2"/>
  <c r="FF98" i="2"/>
  <c r="FG98" i="2"/>
  <c r="FH98" i="2"/>
  <c r="FI98" i="2"/>
  <c r="EJ99" i="2"/>
  <c r="EK98" i="2"/>
  <c r="EL98" i="2"/>
  <c r="EM98" i="2"/>
  <c r="EN98" i="2"/>
  <c r="DO99" i="2"/>
  <c r="DP98" i="2"/>
  <c r="DQ98" i="2"/>
  <c r="DR98" i="2"/>
  <c r="DS98" i="2"/>
  <c r="CT99" i="2"/>
  <c r="CU98" i="2"/>
  <c r="CV98" i="2"/>
  <c r="CW98" i="2"/>
  <c r="CX98" i="2"/>
  <c r="BY99" i="2"/>
  <c r="BZ98" i="2"/>
  <c r="CA98" i="2"/>
  <c r="CB98" i="2"/>
  <c r="CC98" i="2"/>
  <c r="GU100" i="2"/>
  <c r="GV99" i="2"/>
  <c r="GW99" i="2"/>
  <c r="GX99" i="2"/>
  <c r="GY99" i="2"/>
  <c r="FZ100" i="2"/>
  <c r="GA99" i="2"/>
  <c r="GB99" i="2"/>
  <c r="GC99" i="2"/>
  <c r="GD99" i="2"/>
  <c r="FE100" i="2"/>
  <c r="FF99" i="2"/>
  <c r="FG99" i="2"/>
  <c r="FH99" i="2"/>
  <c r="FI99" i="2"/>
  <c r="EK99" i="2"/>
  <c r="EL99" i="2"/>
  <c r="EM99" i="2"/>
  <c r="EN99" i="2"/>
  <c r="EJ100" i="2"/>
  <c r="DO100" i="2"/>
  <c r="DP99" i="2"/>
  <c r="DQ99" i="2"/>
  <c r="DR99" i="2"/>
  <c r="DS99" i="2"/>
  <c r="CT100" i="2"/>
  <c r="CU99" i="2"/>
  <c r="CV99" i="2"/>
  <c r="CW99" i="2"/>
  <c r="CX99" i="2"/>
  <c r="BY100" i="2"/>
  <c r="BZ99" i="2"/>
  <c r="CA99" i="2"/>
  <c r="CB99" i="2"/>
  <c r="CC99" i="2"/>
  <c r="GU101" i="2"/>
  <c r="GV100" i="2"/>
  <c r="GW100" i="2"/>
  <c r="GX100" i="2"/>
  <c r="GY100" i="2"/>
  <c r="FZ101" i="2"/>
  <c r="GA100" i="2"/>
  <c r="GB100" i="2"/>
  <c r="GC100" i="2"/>
  <c r="GD100" i="2"/>
  <c r="FE101" i="2"/>
  <c r="FF100" i="2"/>
  <c r="FG100" i="2"/>
  <c r="FH100" i="2"/>
  <c r="FI100" i="2"/>
  <c r="EJ101" i="2"/>
  <c r="EK100" i="2"/>
  <c r="EL100" i="2"/>
  <c r="EM100" i="2"/>
  <c r="EN100" i="2"/>
  <c r="DO101" i="2"/>
  <c r="DP100" i="2"/>
  <c r="DQ100" i="2"/>
  <c r="DR100" i="2"/>
  <c r="DS100" i="2"/>
  <c r="CT101" i="2"/>
  <c r="CU100" i="2"/>
  <c r="CV100" i="2"/>
  <c r="CW100" i="2"/>
  <c r="CX100" i="2"/>
  <c r="BZ100" i="2"/>
  <c r="CA100" i="2"/>
  <c r="CB100" i="2"/>
  <c r="CC100" i="2"/>
  <c r="BY101" i="2"/>
  <c r="GU102" i="2"/>
  <c r="GV101" i="2"/>
  <c r="GW101" i="2"/>
  <c r="GX101" i="2"/>
  <c r="GY101" i="2"/>
  <c r="FZ102" i="2"/>
  <c r="GA101" i="2"/>
  <c r="GB101" i="2"/>
  <c r="GC101" i="2"/>
  <c r="GD101" i="2"/>
  <c r="FE102" i="2"/>
  <c r="FF101" i="2"/>
  <c r="FG101" i="2"/>
  <c r="FH101" i="2"/>
  <c r="FI101" i="2"/>
  <c r="EJ102" i="2"/>
  <c r="EK101" i="2"/>
  <c r="EL101" i="2"/>
  <c r="EM101" i="2"/>
  <c r="EN101" i="2"/>
  <c r="DP101" i="2"/>
  <c r="DQ101" i="2"/>
  <c r="DR101" i="2"/>
  <c r="DS101" i="2"/>
  <c r="DO102" i="2"/>
  <c r="CT102" i="2"/>
  <c r="CU101" i="2"/>
  <c r="CV101" i="2"/>
  <c r="CW101" i="2"/>
  <c r="CX101" i="2"/>
  <c r="BY102" i="2"/>
  <c r="BZ101" i="2"/>
  <c r="CA101" i="2"/>
  <c r="CB101" i="2"/>
  <c r="CC101" i="2"/>
  <c r="GU103" i="2"/>
  <c r="GV102" i="2"/>
  <c r="GW102" i="2"/>
  <c r="GX102" i="2"/>
  <c r="GY102" i="2"/>
  <c r="FZ103" i="2"/>
  <c r="GA102" i="2"/>
  <c r="GB102" i="2"/>
  <c r="GC102" i="2"/>
  <c r="GD102" i="2"/>
  <c r="FE103" i="2"/>
  <c r="FF102" i="2"/>
  <c r="FG102" i="2"/>
  <c r="FH102" i="2"/>
  <c r="FI102" i="2"/>
  <c r="EJ103" i="2"/>
  <c r="EK102" i="2"/>
  <c r="EL102" i="2"/>
  <c r="EM102" i="2"/>
  <c r="EN102" i="2"/>
  <c r="DO103" i="2"/>
  <c r="DP102" i="2"/>
  <c r="DQ102" i="2"/>
  <c r="DR102" i="2"/>
  <c r="DS102" i="2"/>
  <c r="CT103" i="2"/>
  <c r="CU102" i="2"/>
  <c r="CV102" i="2"/>
  <c r="CW102" i="2"/>
  <c r="CX102" i="2"/>
  <c r="BY103" i="2"/>
  <c r="BZ102" i="2"/>
  <c r="CA102" i="2"/>
  <c r="CB102" i="2"/>
  <c r="CC102" i="2"/>
  <c r="GU104" i="2"/>
  <c r="GV103" i="2"/>
  <c r="GW103" i="2"/>
  <c r="GX103" i="2"/>
  <c r="GY103" i="2"/>
  <c r="FZ104" i="2"/>
  <c r="GA103" i="2"/>
  <c r="GB103" i="2"/>
  <c r="GC103" i="2"/>
  <c r="GD103" i="2"/>
  <c r="FF103" i="2"/>
  <c r="FG103" i="2"/>
  <c r="FH103" i="2"/>
  <c r="FI103" i="2"/>
  <c r="FE104" i="2"/>
  <c r="EK103" i="2"/>
  <c r="EL103" i="2"/>
  <c r="EM103" i="2"/>
  <c r="EN103" i="2"/>
  <c r="EJ104" i="2"/>
  <c r="DO104" i="2"/>
  <c r="DP103" i="2"/>
  <c r="DQ103" i="2"/>
  <c r="DR103" i="2"/>
  <c r="DS103" i="2"/>
  <c r="CT104" i="2"/>
  <c r="CU103" i="2"/>
  <c r="CV103" i="2"/>
  <c r="CW103" i="2"/>
  <c r="CX103" i="2"/>
  <c r="BY104" i="2"/>
  <c r="BZ103" i="2"/>
  <c r="CA103" i="2"/>
  <c r="CB103" i="2"/>
  <c r="CC103" i="2"/>
  <c r="GU105" i="2"/>
  <c r="GV104" i="2"/>
  <c r="GW104" i="2"/>
  <c r="GX104" i="2"/>
  <c r="GY104" i="2"/>
  <c r="FZ105" i="2"/>
  <c r="GA104" i="2"/>
  <c r="GB104" i="2"/>
  <c r="GC104" i="2"/>
  <c r="GD104" i="2"/>
  <c r="FF104" i="2"/>
  <c r="FG104" i="2"/>
  <c r="FH104" i="2"/>
  <c r="FI104" i="2"/>
  <c r="FE105" i="2"/>
  <c r="EJ105" i="2"/>
  <c r="EK104" i="2"/>
  <c r="EL104" i="2"/>
  <c r="EM104" i="2"/>
  <c r="EN104" i="2"/>
  <c r="DO105" i="2"/>
  <c r="DP104" i="2"/>
  <c r="DQ104" i="2"/>
  <c r="DR104" i="2"/>
  <c r="DS104" i="2"/>
  <c r="CT105" i="2"/>
  <c r="CU104" i="2"/>
  <c r="CV104" i="2"/>
  <c r="CW104" i="2"/>
  <c r="CX104" i="2"/>
  <c r="BY105" i="2"/>
  <c r="BZ104" i="2"/>
  <c r="CA104" i="2"/>
  <c r="CB104" i="2"/>
  <c r="CC104" i="2"/>
  <c r="GU106" i="2"/>
  <c r="GV105" i="2"/>
  <c r="GW105" i="2"/>
  <c r="GX105" i="2"/>
  <c r="GY105" i="2"/>
  <c r="FZ106" i="2"/>
  <c r="GA105" i="2"/>
  <c r="GB105" i="2"/>
  <c r="GC105" i="2"/>
  <c r="GD105" i="2"/>
  <c r="FE106" i="2"/>
  <c r="FF105" i="2"/>
  <c r="FG105" i="2"/>
  <c r="FH105" i="2"/>
  <c r="FI105" i="2"/>
  <c r="EK105" i="2"/>
  <c r="EL105" i="2"/>
  <c r="EM105" i="2"/>
  <c r="EN105" i="2"/>
  <c r="EJ106" i="2"/>
  <c r="DP105" i="2"/>
  <c r="DQ105" i="2"/>
  <c r="DR105" i="2"/>
  <c r="DS105" i="2"/>
  <c r="DO106" i="2"/>
  <c r="CT106" i="2"/>
  <c r="CU105" i="2"/>
  <c r="CV105" i="2"/>
  <c r="CW105" i="2"/>
  <c r="CX105" i="2"/>
  <c r="BY106" i="2"/>
  <c r="BZ105" i="2"/>
  <c r="CA105" i="2"/>
  <c r="CB105" i="2"/>
  <c r="CC105" i="2"/>
  <c r="GU107" i="2"/>
  <c r="GV106" i="2"/>
  <c r="GW106" i="2"/>
  <c r="GX106" i="2"/>
  <c r="GY106" i="2"/>
  <c r="FZ107" i="2"/>
  <c r="GA106" i="2"/>
  <c r="GB106" i="2"/>
  <c r="GC106" i="2"/>
  <c r="GD106" i="2"/>
  <c r="FE107" i="2"/>
  <c r="FF106" i="2"/>
  <c r="FG106" i="2"/>
  <c r="FH106" i="2"/>
  <c r="FI106" i="2"/>
  <c r="EJ107" i="2"/>
  <c r="EK106" i="2"/>
  <c r="EL106" i="2"/>
  <c r="EM106" i="2"/>
  <c r="EN106" i="2"/>
  <c r="DO107" i="2"/>
  <c r="DP106" i="2"/>
  <c r="DQ106" i="2"/>
  <c r="DR106" i="2"/>
  <c r="DS106" i="2"/>
  <c r="CT107" i="2"/>
  <c r="CU106" i="2"/>
  <c r="CV106" i="2"/>
  <c r="CW106" i="2"/>
  <c r="CX106" i="2"/>
  <c r="BZ106" i="2"/>
  <c r="CA106" i="2"/>
  <c r="CB106" i="2"/>
  <c r="CC106" i="2"/>
  <c r="BY107" i="2"/>
  <c r="GU108" i="2"/>
  <c r="GV107" i="2"/>
  <c r="GW107" i="2"/>
  <c r="GX107" i="2"/>
  <c r="GY107" i="2"/>
  <c r="FZ108" i="2"/>
  <c r="GA107" i="2"/>
  <c r="GB107" i="2"/>
  <c r="GC107" i="2"/>
  <c r="GD107" i="2"/>
  <c r="FE108" i="2"/>
  <c r="FF107" i="2"/>
  <c r="FG107" i="2"/>
  <c r="FH107" i="2"/>
  <c r="FI107" i="2"/>
  <c r="EJ108" i="2"/>
  <c r="EK107" i="2"/>
  <c r="EL107" i="2"/>
  <c r="EM107" i="2"/>
  <c r="EN107" i="2"/>
  <c r="DO108" i="2"/>
  <c r="DP107" i="2"/>
  <c r="DQ107" i="2"/>
  <c r="DR107" i="2"/>
  <c r="DS107" i="2"/>
  <c r="CT108" i="2"/>
  <c r="CU107" i="2"/>
  <c r="CV107" i="2"/>
  <c r="CW107" i="2"/>
  <c r="CX107" i="2"/>
  <c r="BY108" i="2"/>
  <c r="BZ107" i="2"/>
  <c r="CA107" i="2"/>
  <c r="CB107" i="2"/>
  <c r="CC107" i="2"/>
  <c r="GU109" i="2"/>
  <c r="GV108" i="2"/>
  <c r="GW108" i="2"/>
  <c r="GX108" i="2"/>
  <c r="GY108" i="2"/>
  <c r="FZ109" i="2"/>
  <c r="GA108" i="2"/>
  <c r="GB108" i="2"/>
  <c r="GC108" i="2"/>
  <c r="GD108" i="2"/>
  <c r="FE109" i="2"/>
  <c r="FF108" i="2"/>
  <c r="FG108" i="2"/>
  <c r="FH108" i="2"/>
  <c r="FI108" i="2"/>
  <c r="EJ109" i="2"/>
  <c r="EK108" i="2"/>
  <c r="EL108" i="2"/>
  <c r="EM108" i="2"/>
  <c r="EN108" i="2"/>
  <c r="DO109" i="2"/>
  <c r="DP108" i="2"/>
  <c r="DQ108" i="2"/>
  <c r="DR108" i="2"/>
  <c r="DS108" i="2"/>
  <c r="CT109" i="2"/>
  <c r="CU108" i="2"/>
  <c r="CV108" i="2"/>
  <c r="CW108" i="2"/>
  <c r="CX108" i="2"/>
  <c r="BZ108" i="2"/>
  <c r="CA108" i="2"/>
  <c r="CB108" i="2"/>
  <c r="CC108" i="2"/>
  <c r="BY109" i="2"/>
  <c r="GU110" i="2"/>
  <c r="GV109" i="2"/>
  <c r="GW109" i="2"/>
  <c r="GX109" i="2"/>
  <c r="GY109" i="2"/>
  <c r="FZ110" i="2"/>
  <c r="GA109" i="2"/>
  <c r="GB109" i="2"/>
  <c r="GC109" i="2"/>
  <c r="GD109" i="2"/>
  <c r="FE110" i="2"/>
  <c r="FF109" i="2"/>
  <c r="FG109" i="2"/>
  <c r="FH109" i="2"/>
  <c r="FI109" i="2"/>
  <c r="EJ110" i="2"/>
  <c r="EK109" i="2"/>
  <c r="EL109" i="2"/>
  <c r="EM109" i="2"/>
  <c r="EN109" i="2"/>
  <c r="DO110" i="2"/>
  <c r="DP109" i="2"/>
  <c r="DQ109" i="2"/>
  <c r="DR109" i="2"/>
  <c r="DS109" i="2"/>
  <c r="CT110" i="2"/>
  <c r="CU109" i="2"/>
  <c r="CV109" i="2"/>
  <c r="CW109" i="2"/>
  <c r="CX109" i="2"/>
  <c r="BY110" i="2"/>
  <c r="BZ109" i="2"/>
  <c r="CA109" i="2"/>
  <c r="CB109" i="2"/>
  <c r="CC109" i="2"/>
  <c r="GU111" i="2"/>
  <c r="GV110" i="2"/>
  <c r="GW110" i="2"/>
  <c r="GX110" i="2"/>
  <c r="GY110" i="2"/>
  <c r="FZ111" i="2"/>
  <c r="GA110" i="2"/>
  <c r="GB110" i="2"/>
  <c r="GC110" i="2"/>
  <c r="GD110" i="2"/>
  <c r="FE111" i="2"/>
  <c r="FF110" i="2"/>
  <c r="FG110" i="2"/>
  <c r="FH110" i="2"/>
  <c r="FI110" i="2"/>
  <c r="EJ111" i="2"/>
  <c r="EK110" i="2"/>
  <c r="EL110" i="2"/>
  <c r="EM110" i="2"/>
  <c r="EN110" i="2"/>
  <c r="DP110" i="2"/>
  <c r="DQ110" i="2"/>
  <c r="DR110" i="2"/>
  <c r="DS110" i="2"/>
  <c r="DO111" i="2"/>
  <c r="CT111" i="2"/>
  <c r="CU110" i="2"/>
  <c r="CV110" i="2"/>
  <c r="CW110" i="2"/>
  <c r="CX110" i="2"/>
  <c r="BY111" i="2"/>
  <c r="BZ110" i="2"/>
  <c r="CA110" i="2"/>
  <c r="CB110" i="2"/>
  <c r="CC110" i="2"/>
  <c r="GU112" i="2"/>
  <c r="GV111" i="2"/>
  <c r="GW111" i="2"/>
  <c r="GX111" i="2"/>
  <c r="GY111" i="2"/>
  <c r="FZ112" i="2"/>
  <c r="GA111" i="2"/>
  <c r="GB111" i="2"/>
  <c r="GC111" i="2"/>
  <c r="GD111" i="2"/>
  <c r="FE112" i="2"/>
  <c r="FF111" i="2"/>
  <c r="FG111" i="2"/>
  <c r="FH111" i="2"/>
  <c r="FI111" i="2"/>
  <c r="EJ112" i="2"/>
  <c r="EK111" i="2"/>
  <c r="EL111" i="2"/>
  <c r="EM111" i="2"/>
  <c r="EN111" i="2"/>
  <c r="DO112" i="2"/>
  <c r="DP111" i="2"/>
  <c r="DQ111" i="2"/>
  <c r="DR111" i="2"/>
  <c r="DS111" i="2"/>
  <c r="CU111" i="2"/>
  <c r="CV111" i="2"/>
  <c r="CW111" i="2"/>
  <c r="CX111" i="2"/>
  <c r="CT112" i="2"/>
  <c r="BY112" i="2"/>
  <c r="BZ111" i="2"/>
  <c r="CA111" i="2"/>
  <c r="CB111" i="2"/>
  <c r="CC111" i="2"/>
  <c r="GU113" i="2"/>
  <c r="GV112" i="2"/>
  <c r="GW112" i="2"/>
  <c r="GX112" i="2"/>
  <c r="GY112" i="2"/>
  <c r="FZ113" i="2"/>
  <c r="GA112" i="2"/>
  <c r="GB112" i="2"/>
  <c r="GC112" i="2"/>
  <c r="GD112" i="2"/>
  <c r="FE113" i="2"/>
  <c r="FF112" i="2"/>
  <c r="FG112" i="2"/>
  <c r="FH112" i="2"/>
  <c r="FI112" i="2"/>
  <c r="EJ113" i="2"/>
  <c r="EK112" i="2"/>
  <c r="EL112" i="2"/>
  <c r="EM112" i="2"/>
  <c r="EN112" i="2"/>
  <c r="DO113" i="2"/>
  <c r="DP112" i="2"/>
  <c r="DQ112" i="2"/>
  <c r="DR112" i="2"/>
  <c r="DS112" i="2"/>
  <c r="CT113" i="2"/>
  <c r="CU112" i="2"/>
  <c r="CV112" i="2"/>
  <c r="CW112" i="2"/>
  <c r="CX112" i="2"/>
  <c r="BY113" i="2"/>
  <c r="BZ112" i="2"/>
  <c r="CA112" i="2"/>
  <c r="CB112" i="2"/>
  <c r="CC112" i="2"/>
  <c r="GU114" i="2"/>
  <c r="GV113" i="2"/>
  <c r="GW113" i="2"/>
  <c r="GX113" i="2"/>
  <c r="GY113" i="2"/>
  <c r="GA113" i="2"/>
  <c r="GB113" i="2"/>
  <c r="GC113" i="2"/>
  <c r="GD113" i="2"/>
  <c r="FZ114" i="2"/>
  <c r="FF113" i="2"/>
  <c r="FG113" i="2"/>
  <c r="FH113" i="2"/>
  <c r="FI113" i="2"/>
  <c r="FE114" i="2"/>
  <c r="EJ114" i="2"/>
  <c r="EK113" i="2"/>
  <c r="EL113" i="2"/>
  <c r="EM113" i="2"/>
  <c r="EN113" i="2"/>
  <c r="DO114" i="2"/>
  <c r="DP113" i="2"/>
  <c r="DQ113" i="2"/>
  <c r="DR113" i="2"/>
  <c r="DS113" i="2"/>
  <c r="CT114" i="2"/>
  <c r="CU113" i="2"/>
  <c r="CV113" i="2"/>
  <c r="CW113" i="2"/>
  <c r="CX113" i="2"/>
  <c r="BY114" i="2"/>
  <c r="BZ113" i="2"/>
  <c r="CA113" i="2"/>
  <c r="CB113" i="2"/>
  <c r="CC113" i="2"/>
  <c r="GU115" i="2"/>
  <c r="GV114" i="2"/>
  <c r="GW114" i="2"/>
  <c r="GX114" i="2"/>
  <c r="GY114" i="2"/>
  <c r="FZ115" i="2"/>
  <c r="GA114" i="2"/>
  <c r="GB114" i="2"/>
  <c r="GC114" i="2"/>
  <c r="GD114" i="2"/>
  <c r="FE115" i="2"/>
  <c r="FF114" i="2"/>
  <c r="FG114" i="2"/>
  <c r="FH114" i="2"/>
  <c r="FI114" i="2"/>
  <c r="EJ115" i="2"/>
  <c r="EK114" i="2"/>
  <c r="EL114" i="2"/>
  <c r="EM114" i="2"/>
  <c r="EN114" i="2"/>
  <c r="DP114" i="2"/>
  <c r="DQ114" i="2"/>
  <c r="DR114" i="2"/>
  <c r="DS114" i="2"/>
  <c r="DO115" i="2"/>
  <c r="CT115" i="2"/>
  <c r="CU114" i="2"/>
  <c r="CV114" i="2"/>
  <c r="CW114" i="2"/>
  <c r="CX114" i="2"/>
  <c r="BY115" i="2"/>
  <c r="BZ114" i="2"/>
  <c r="CA114" i="2"/>
  <c r="CB114" i="2"/>
  <c r="CC114" i="2"/>
  <c r="GU116" i="2"/>
  <c r="GV115" i="2"/>
  <c r="GW115" i="2"/>
  <c r="GX115" i="2"/>
  <c r="GY115" i="2"/>
  <c r="GA115" i="2"/>
  <c r="GB115" i="2"/>
  <c r="GC115" i="2"/>
  <c r="GD115" i="2"/>
  <c r="FZ116" i="2"/>
  <c r="FE116" i="2"/>
  <c r="FF115" i="2"/>
  <c r="FG115" i="2"/>
  <c r="FH115" i="2"/>
  <c r="FI115" i="2"/>
  <c r="EJ116" i="2"/>
  <c r="EK115" i="2"/>
  <c r="EL115" i="2"/>
  <c r="EM115" i="2"/>
  <c r="EN115" i="2"/>
  <c r="DO116" i="2"/>
  <c r="DP115" i="2"/>
  <c r="DQ115" i="2"/>
  <c r="DR115" i="2"/>
  <c r="DS115" i="2"/>
  <c r="CU115" i="2"/>
  <c r="CV115" i="2"/>
  <c r="CW115" i="2"/>
  <c r="CX115" i="2"/>
  <c r="CT116" i="2"/>
  <c r="BY116" i="2"/>
  <c r="BZ115" i="2"/>
  <c r="CA115" i="2"/>
  <c r="CB115" i="2"/>
  <c r="CC115" i="2"/>
  <c r="GU117" i="2"/>
  <c r="GV116" i="2"/>
  <c r="GW116" i="2"/>
  <c r="GX116" i="2"/>
  <c r="GY116" i="2"/>
  <c r="FZ117" i="2"/>
  <c r="GA116" i="2"/>
  <c r="GB116" i="2"/>
  <c r="GC116" i="2"/>
  <c r="GD116" i="2"/>
  <c r="FE117" i="2"/>
  <c r="FF116" i="2"/>
  <c r="FG116" i="2"/>
  <c r="FH116" i="2"/>
  <c r="FI116" i="2"/>
  <c r="EJ117" i="2"/>
  <c r="EK116" i="2"/>
  <c r="EL116" i="2"/>
  <c r="EM116" i="2"/>
  <c r="EN116" i="2"/>
  <c r="DO117" i="2"/>
  <c r="DP116" i="2"/>
  <c r="DQ116" i="2"/>
  <c r="DR116" i="2"/>
  <c r="DS116" i="2"/>
  <c r="CT117" i="2"/>
  <c r="CU116" i="2"/>
  <c r="CV116" i="2"/>
  <c r="CW116" i="2"/>
  <c r="CX116" i="2"/>
  <c r="BY117" i="2"/>
  <c r="BZ116" i="2"/>
  <c r="CA116" i="2"/>
  <c r="CB116" i="2"/>
  <c r="CC116" i="2"/>
  <c r="GU118" i="2"/>
  <c r="GV117" i="2"/>
  <c r="GW117" i="2"/>
  <c r="GX117" i="2"/>
  <c r="GY117" i="2"/>
  <c r="FZ118" i="2"/>
  <c r="GA117" i="2"/>
  <c r="GB117" i="2"/>
  <c r="GC117" i="2"/>
  <c r="GD117" i="2"/>
  <c r="FE118" i="2"/>
  <c r="FF117" i="2"/>
  <c r="FG117" i="2"/>
  <c r="FH117" i="2"/>
  <c r="FI117" i="2"/>
  <c r="EJ118" i="2"/>
  <c r="EK117" i="2"/>
  <c r="EL117" i="2"/>
  <c r="EM117" i="2"/>
  <c r="EN117" i="2"/>
  <c r="DO118" i="2"/>
  <c r="DP117" i="2"/>
  <c r="DQ117" i="2"/>
  <c r="DR117" i="2"/>
  <c r="DS117" i="2"/>
  <c r="CT118" i="2"/>
  <c r="CU117" i="2"/>
  <c r="CV117" i="2"/>
  <c r="CW117" i="2"/>
  <c r="CX117" i="2"/>
  <c r="BY118" i="2"/>
  <c r="BZ117" i="2"/>
  <c r="CA117" i="2"/>
  <c r="CB117" i="2"/>
  <c r="CC117" i="2"/>
  <c r="GU119" i="2"/>
  <c r="GV118" i="2"/>
  <c r="GW118" i="2"/>
  <c r="GX118" i="2"/>
  <c r="GY118" i="2"/>
  <c r="GA118" i="2"/>
  <c r="GB118" i="2"/>
  <c r="GC118" i="2"/>
  <c r="GD118" i="2"/>
  <c r="FZ119" i="2"/>
  <c r="FF118" i="2"/>
  <c r="FG118" i="2"/>
  <c r="FH118" i="2"/>
  <c r="FI118" i="2"/>
  <c r="FE119" i="2"/>
  <c r="EJ119" i="2"/>
  <c r="EK118" i="2"/>
  <c r="EL118" i="2"/>
  <c r="EM118" i="2"/>
  <c r="EN118" i="2"/>
  <c r="DP118" i="2"/>
  <c r="DQ118" i="2"/>
  <c r="DR118" i="2"/>
  <c r="DS118" i="2"/>
  <c r="DO119" i="2"/>
  <c r="CT119" i="2"/>
  <c r="CU118" i="2"/>
  <c r="CV118" i="2"/>
  <c r="CW118" i="2"/>
  <c r="CX118" i="2"/>
  <c r="BY119" i="2"/>
  <c r="BZ118" i="2"/>
  <c r="CA118" i="2"/>
  <c r="CB118" i="2"/>
  <c r="CC118" i="2"/>
  <c r="GU120" i="2"/>
  <c r="GV119" i="2"/>
  <c r="GW119" i="2"/>
  <c r="GX119" i="2"/>
  <c r="GY119" i="2"/>
  <c r="GA119" i="2"/>
  <c r="GB119" i="2"/>
  <c r="GC119" i="2"/>
  <c r="GD119" i="2"/>
  <c r="FZ120" i="2"/>
  <c r="FE120" i="2"/>
  <c r="FF119" i="2"/>
  <c r="FG119" i="2"/>
  <c r="FH119" i="2"/>
  <c r="FI119" i="2"/>
  <c r="EJ120" i="2"/>
  <c r="EK119" i="2"/>
  <c r="EL119" i="2"/>
  <c r="EM119" i="2"/>
  <c r="EN119" i="2"/>
  <c r="DP119" i="2"/>
  <c r="DQ119" i="2"/>
  <c r="DR119" i="2"/>
  <c r="DS119" i="2"/>
  <c r="DO120" i="2"/>
  <c r="CT120" i="2"/>
  <c r="CU119" i="2"/>
  <c r="CV119" i="2"/>
  <c r="CW119" i="2"/>
  <c r="CX119" i="2"/>
  <c r="BY120" i="2"/>
  <c r="BZ119" i="2"/>
  <c r="CA119" i="2"/>
  <c r="CB119" i="2"/>
  <c r="CC119" i="2"/>
  <c r="GU121" i="2"/>
  <c r="GV120" i="2"/>
  <c r="GW120" i="2"/>
  <c r="GX120" i="2"/>
  <c r="GY120" i="2"/>
  <c r="FZ121" i="2"/>
  <c r="GA120" i="2"/>
  <c r="GB120" i="2"/>
  <c r="GC120" i="2"/>
  <c r="GD120" i="2"/>
  <c r="FE121" i="2"/>
  <c r="FF120" i="2"/>
  <c r="FG120" i="2"/>
  <c r="FH120" i="2"/>
  <c r="FI120" i="2"/>
  <c r="EJ121" i="2"/>
  <c r="EK120" i="2"/>
  <c r="EL120" i="2"/>
  <c r="EM120" i="2"/>
  <c r="EN120" i="2"/>
  <c r="DO121" i="2"/>
  <c r="DP120" i="2"/>
  <c r="DQ120" i="2"/>
  <c r="DR120" i="2"/>
  <c r="DS120" i="2"/>
  <c r="CT121" i="2"/>
  <c r="CU120" i="2"/>
  <c r="CV120" i="2"/>
  <c r="CW120" i="2"/>
  <c r="CX120" i="2"/>
  <c r="BY121" i="2"/>
  <c r="BZ120" i="2"/>
  <c r="CA120" i="2"/>
  <c r="CB120" i="2"/>
  <c r="CC120" i="2"/>
  <c r="GV121" i="2"/>
  <c r="GW121" i="2"/>
  <c r="GX121" i="2"/>
  <c r="GY121" i="2"/>
  <c r="GU122" i="2"/>
  <c r="FZ122" i="2"/>
  <c r="GA121" i="2"/>
  <c r="GB121" i="2"/>
  <c r="GC121" i="2"/>
  <c r="GD121" i="2"/>
  <c r="FE122" i="2"/>
  <c r="FF121" i="2"/>
  <c r="FG121" i="2"/>
  <c r="FH121" i="2"/>
  <c r="FI121" i="2"/>
  <c r="EJ122" i="2"/>
  <c r="EK121" i="2"/>
  <c r="EL121" i="2"/>
  <c r="EM121" i="2"/>
  <c r="EN121" i="2"/>
  <c r="DO122" i="2"/>
  <c r="DP121" i="2"/>
  <c r="DQ121" i="2"/>
  <c r="DR121" i="2"/>
  <c r="DS121" i="2"/>
  <c r="CT122" i="2"/>
  <c r="CU121" i="2"/>
  <c r="CV121" i="2"/>
  <c r="CW121" i="2"/>
  <c r="CX121" i="2"/>
  <c r="BY122" i="2"/>
  <c r="BZ121" i="2"/>
  <c r="CA121" i="2"/>
  <c r="CB121" i="2"/>
  <c r="CC121" i="2"/>
  <c r="GU123" i="2"/>
  <c r="GV122" i="2"/>
  <c r="GW122" i="2"/>
  <c r="GX122" i="2"/>
  <c r="GY122" i="2"/>
  <c r="FZ123" i="2"/>
  <c r="GA122" i="2"/>
  <c r="GB122" i="2"/>
  <c r="GC122" i="2"/>
  <c r="GD122" i="2"/>
  <c r="FE123" i="2"/>
  <c r="FF122" i="2"/>
  <c r="FG122" i="2"/>
  <c r="FH122" i="2"/>
  <c r="FI122" i="2"/>
  <c r="EJ123" i="2"/>
  <c r="EK122" i="2"/>
  <c r="EL122" i="2"/>
  <c r="EM122" i="2"/>
  <c r="EN122" i="2"/>
  <c r="DP122" i="2"/>
  <c r="DQ122" i="2"/>
  <c r="DR122" i="2"/>
  <c r="DS122" i="2"/>
  <c r="DO123" i="2"/>
  <c r="CT123" i="2"/>
  <c r="CU122" i="2"/>
  <c r="CV122" i="2"/>
  <c r="CW122" i="2"/>
  <c r="CX122" i="2"/>
  <c r="BY123" i="2"/>
  <c r="BZ122" i="2"/>
  <c r="CA122" i="2"/>
  <c r="CB122" i="2"/>
  <c r="CC122" i="2"/>
  <c r="GU124" i="2"/>
  <c r="GV123" i="2"/>
  <c r="GW123" i="2"/>
  <c r="GX123" i="2"/>
  <c r="GY123" i="2"/>
  <c r="FZ124" i="2"/>
  <c r="GA123" i="2"/>
  <c r="GB123" i="2"/>
  <c r="GC123" i="2"/>
  <c r="GD123" i="2"/>
  <c r="FE124" i="2"/>
  <c r="FF123" i="2"/>
  <c r="FG123" i="2"/>
  <c r="FH123" i="2"/>
  <c r="FI123" i="2"/>
  <c r="EJ124" i="2"/>
  <c r="EK123" i="2"/>
  <c r="EL123" i="2"/>
  <c r="EM123" i="2"/>
  <c r="EN123" i="2"/>
  <c r="DO124" i="2"/>
  <c r="DP123" i="2"/>
  <c r="DQ123" i="2"/>
  <c r="DR123" i="2"/>
  <c r="DS123" i="2"/>
  <c r="CT124" i="2"/>
  <c r="CU123" i="2"/>
  <c r="CV123" i="2"/>
  <c r="CW123" i="2"/>
  <c r="CX123" i="2"/>
  <c r="BY124" i="2"/>
  <c r="BZ123" i="2"/>
  <c r="CA123" i="2"/>
  <c r="CB123" i="2"/>
  <c r="CC123" i="2"/>
  <c r="GU125" i="2"/>
  <c r="GV124" i="2"/>
  <c r="GW124" i="2"/>
  <c r="GX124" i="2"/>
  <c r="GY124" i="2"/>
  <c r="FZ125" i="2"/>
  <c r="GA124" i="2"/>
  <c r="GB124" i="2"/>
  <c r="GC124" i="2"/>
  <c r="GD124" i="2"/>
  <c r="FE125" i="2"/>
  <c r="FF124" i="2"/>
  <c r="FG124" i="2"/>
  <c r="FH124" i="2"/>
  <c r="FI124" i="2"/>
  <c r="EJ125" i="2"/>
  <c r="EK124" i="2"/>
  <c r="EL124" i="2"/>
  <c r="EM124" i="2"/>
  <c r="EN124" i="2"/>
  <c r="DP124" i="2"/>
  <c r="DQ124" i="2"/>
  <c r="DR124" i="2"/>
  <c r="DS124" i="2"/>
  <c r="DO125" i="2"/>
  <c r="CT125" i="2"/>
  <c r="CU124" i="2"/>
  <c r="CV124" i="2"/>
  <c r="CW124" i="2"/>
  <c r="CX124" i="2"/>
  <c r="BY125" i="2"/>
  <c r="BZ124" i="2"/>
  <c r="CA124" i="2"/>
  <c r="CB124" i="2"/>
  <c r="CC124" i="2"/>
  <c r="GU126" i="2"/>
  <c r="GV125" i="2"/>
  <c r="GW125" i="2"/>
  <c r="GX125" i="2"/>
  <c r="GY125" i="2"/>
  <c r="FZ126" i="2"/>
  <c r="GA125" i="2"/>
  <c r="GB125" i="2"/>
  <c r="GC125" i="2"/>
  <c r="GD125" i="2"/>
  <c r="FE126" i="2"/>
  <c r="FF125" i="2"/>
  <c r="FG125" i="2"/>
  <c r="FH125" i="2"/>
  <c r="FI125" i="2"/>
  <c r="EK125" i="2"/>
  <c r="EL125" i="2"/>
  <c r="EM125" i="2"/>
  <c r="EN125" i="2"/>
  <c r="EJ126" i="2"/>
  <c r="DP125" i="2"/>
  <c r="DQ125" i="2"/>
  <c r="DR125" i="2"/>
  <c r="DS125" i="2"/>
  <c r="DO126" i="2"/>
  <c r="CT126" i="2"/>
  <c r="CU125" i="2"/>
  <c r="CV125" i="2"/>
  <c r="CW125" i="2"/>
  <c r="CX125" i="2"/>
  <c r="BZ125" i="2"/>
  <c r="CA125" i="2"/>
  <c r="CB125" i="2"/>
  <c r="CC125" i="2"/>
  <c r="BY126" i="2"/>
  <c r="GU127" i="2"/>
  <c r="GV126" i="2"/>
  <c r="GW126" i="2"/>
  <c r="GX126" i="2"/>
  <c r="GY126" i="2"/>
  <c r="FZ127" i="2"/>
  <c r="GA126" i="2"/>
  <c r="GB126" i="2"/>
  <c r="GC126" i="2"/>
  <c r="GD126" i="2"/>
  <c r="FE127" i="2"/>
  <c r="FF126" i="2"/>
  <c r="FG126" i="2"/>
  <c r="FH126" i="2"/>
  <c r="FI126" i="2"/>
  <c r="EJ127" i="2"/>
  <c r="EK126" i="2"/>
  <c r="EL126" i="2"/>
  <c r="EM126" i="2"/>
  <c r="EN126" i="2"/>
  <c r="DP126" i="2"/>
  <c r="DQ126" i="2"/>
  <c r="DR126" i="2"/>
  <c r="DS126" i="2"/>
  <c r="DO127" i="2"/>
  <c r="CT127" i="2"/>
  <c r="CU126" i="2"/>
  <c r="CV126" i="2"/>
  <c r="CW126" i="2"/>
  <c r="CX126" i="2"/>
  <c r="BY127" i="2"/>
  <c r="BZ126" i="2"/>
  <c r="CA126" i="2"/>
  <c r="CB126" i="2"/>
  <c r="CC126" i="2"/>
  <c r="GU128" i="2"/>
  <c r="GV127" i="2"/>
  <c r="GW127" i="2"/>
  <c r="GX127" i="2"/>
  <c r="GY127" i="2"/>
  <c r="FZ128" i="2"/>
  <c r="GA127" i="2"/>
  <c r="GB127" i="2"/>
  <c r="GC127" i="2"/>
  <c r="GD127" i="2"/>
  <c r="FE128" i="2"/>
  <c r="FF127" i="2"/>
  <c r="FG127" i="2"/>
  <c r="FH127" i="2"/>
  <c r="FI127" i="2"/>
  <c r="EJ128" i="2"/>
  <c r="EK127" i="2"/>
  <c r="EL127" i="2"/>
  <c r="EM127" i="2"/>
  <c r="EN127" i="2"/>
  <c r="DO128" i="2"/>
  <c r="DP127" i="2"/>
  <c r="DQ127" i="2"/>
  <c r="DR127" i="2"/>
  <c r="DS127" i="2"/>
  <c r="CT128" i="2"/>
  <c r="CU127" i="2"/>
  <c r="CV127" i="2"/>
  <c r="CW127" i="2"/>
  <c r="CX127" i="2"/>
  <c r="BY128" i="2"/>
  <c r="BZ127" i="2"/>
  <c r="CA127" i="2"/>
  <c r="CB127" i="2"/>
  <c r="CC127" i="2"/>
  <c r="GU129" i="2"/>
  <c r="GV128" i="2"/>
  <c r="GW128" i="2"/>
  <c r="GX128" i="2"/>
  <c r="GY128" i="2"/>
  <c r="FZ129" i="2"/>
  <c r="GA128" i="2"/>
  <c r="GB128" i="2"/>
  <c r="GC128" i="2"/>
  <c r="GD128" i="2"/>
  <c r="FF128" i="2"/>
  <c r="FG128" i="2"/>
  <c r="FH128" i="2"/>
  <c r="FI128" i="2"/>
  <c r="FE129" i="2"/>
  <c r="EJ129" i="2"/>
  <c r="EK128" i="2"/>
  <c r="EL128" i="2"/>
  <c r="EM128" i="2"/>
  <c r="EN128" i="2"/>
  <c r="DP128" i="2"/>
  <c r="DQ128" i="2"/>
  <c r="DR128" i="2"/>
  <c r="DS128" i="2"/>
  <c r="DO129" i="2"/>
  <c r="CT129" i="2"/>
  <c r="CU128" i="2"/>
  <c r="CV128" i="2"/>
  <c r="CW128" i="2"/>
  <c r="CX128" i="2"/>
  <c r="BY129" i="2"/>
  <c r="BZ128" i="2"/>
  <c r="CA128" i="2"/>
  <c r="CB128" i="2"/>
  <c r="CC128" i="2"/>
  <c r="GU130" i="2"/>
  <c r="GV129" i="2"/>
  <c r="GW129" i="2"/>
  <c r="GX129" i="2"/>
  <c r="GY129" i="2"/>
  <c r="FZ130" i="2"/>
  <c r="GA129" i="2"/>
  <c r="GB129" i="2"/>
  <c r="GC129" i="2"/>
  <c r="GD129" i="2"/>
  <c r="FF129" i="2"/>
  <c r="FG129" i="2"/>
  <c r="FH129" i="2"/>
  <c r="FI129" i="2"/>
  <c r="FE130" i="2"/>
  <c r="EJ130" i="2"/>
  <c r="EK129" i="2"/>
  <c r="EL129" i="2"/>
  <c r="EM129" i="2"/>
  <c r="EN129" i="2"/>
  <c r="DO130" i="2"/>
  <c r="DP129" i="2"/>
  <c r="DQ129" i="2"/>
  <c r="DR129" i="2"/>
  <c r="DS129" i="2"/>
  <c r="CT130" i="2"/>
  <c r="CU129" i="2"/>
  <c r="CV129" i="2"/>
  <c r="CW129" i="2"/>
  <c r="CX129" i="2"/>
  <c r="BY130" i="2"/>
  <c r="BZ129" i="2"/>
  <c r="CA129" i="2"/>
  <c r="CB129" i="2"/>
  <c r="CC129" i="2"/>
  <c r="GV130" i="2"/>
  <c r="GW130" i="2"/>
  <c r="GX130" i="2"/>
  <c r="GY130" i="2"/>
  <c r="GU131" i="2"/>
  <c r="FZ131" i="2"/>
  <c r="GA130" i="2"/>
  <c r="GB130" i="2"/>
  <c r="GC130" i="2"/>
  <c r="GD130" i="2"/>
  <c r="FE131" i="2"/>
  <c r="FF130" i="2"/>
  <c r="FG130" i="2"/>
  <c r="FH130" i="2"/>
  <c r="FI130" i="2"/>
  <c r="EJ131" i="2"/>
  <c r="EK130" i="2"/>
  <c r="EL130" i="2"/>
  <c r="EM130" i="2"/>
  <c r="EN130" i="2"/>
  <c r="DO131" i="2"/>
  <c r="DP130" i="2"/>
  <c r="DQ130" i="2"/>
  <c r="DR130" i="2"/>
  <c r="DS130" i="2"/>
  <c r="CT131" i="2"/>
  <c r="CU130" i="2"/>
  <c r="CV130" i="2"/>
  <c r="CW130" i="2"/>
  <c r="CX130" i="2"/>
  <c r="BY131" i="2"/>
  <c r="BZ130" i="2"/>
  <c r="CA130" i="2"/>
  <c r="CB130" i="2"/>
  <c r="CC130" i="2"/>
  <c r="GV131" i="2"/>
  <c r="GW131" i="2"/>
  <c r="GX131" i="2"/>
  <c r="GY131" i="2"/>
  <c r="GU132" i="2"/>
  <c r="FZ132" i="2"/>
  <c r="GA131" i="2"/>
  <c r="GB131" i="2"/>
  <c r="GC131" i="2"/>
  <c r="GD131" i="2"/>
  <c r="FF131" i="2"/>
  <c r="FG131" i="2"/>
  <c r="FH131" i="2"/>
  <c r="FI131" i="2"/>
  <c r="FE132" i="2"/>
  <c r="EJ132" i="2"/>
  <c r="EK131" i="2"/>
  <c r="EL131" i="2"/>
  <c r="EM131" i="2"/>
  <c r="EN131" i="2"/>
  <c r="DO132" i="2"/>
  <c r="DP131" i="2"/>
  <c r="DQ131" i="2"/>
  <c r="DR131" i="2"/>
  <c r="DS131" i="2"/>
  <c r="CT132" i="2"/>
  <c r="CU131" i="2"/>
  <c r="CV131" i="2"/>
  <c r="CW131" i="2"/>
  <c r="CX131" i="2"/>
  <c r="BZ131" i="2"/>
  <c r="CA131" i="2"/>
  <c r="CB131" i="2"/>
  <c r="CC131" i="2"/>
  <c r="BY132" i="2"/>
  <c r="GV132" i="2"/>
  <c r="GW132" i="2"/>
  <c r="GX132" i="2"/>
  <c r="GY132" i="2"/>
  <c r="GU133" i="2"/>
  <c r="FZ133" i="2"/>
  <c r="GA132" i="2"/>
  <c r="GB132" i="2"/>
  <c r="GC132" i="2"/>
  <c r="GD132" i="2"/>
  <c r="FE133" i="2"/>
  <c r="FF132" i="2"/>
  <c r="FG132" i="2"/>
  <c r="FH132" i="2"/>
  <c r="FI132" i="2"/>
  <c r="EK132" i="2"/>
  <c r="EL132" i="2"/>
  <c r="EM132" i="2"/>
  <c r="EN132" i="2"/>
  <c r="EJ133" i="2"/>
  <c r="DP132" i="2"/>
  <c r="DQ132" i="2"/>
  <c r="DR132" i="2"/>
  <c r="DS132" i="2"/>
  <c r="DO133" i="2"/>
  <c r="CT133" i="2"/>
  <c r="CU132" i="2"/>
  <c r="CV132" i="2"/>
  <c r="CW132" i="2"/>
  <c r="CX132" i="2"/>
  <c r="BY133" i="2"/>
  <c r="BZ132" i="2"/>
  <c r="CA132" i="2"/>
  <c r="CB132" i="2"/>
  <c r="CC132" i="2"/>
  <c r="GU134" i="2"/>
  <c r="GV133" i="2"/>
  <c r="GW133" i="2"/>
  <c r="GX133" i="2"/>
  <c r="GY133" i="2"/>
  <c r="FZ134" i="2"/>
  <c r="GA133" i="2"/>
  <c r="GB133" i="2"/>
  <c r="GC133" i="2"/>
  <c r="GD133" i="2"/>
  <c r="FE134" i="2"/>
  <c r="FF133" i="2"/>
  <c r="FG133" i="2"/>
  <c r="FH133" i="2"/>
  <c r="FI133" i="2"/>
  <c r="EJ134" i="2"/>
  <c r="EK133" i="2"/>
  <c r="EL133" i="2"/>
  <c r="EM133" i="2"/>
  <c r="EN133" i="2"/>
  <c r="DO134" i="2"/>
  <c r="DP133" i="2"/>
  <c r="DQ133" i="2"/>
  <c r="DR133" i="2"/>
  <c r="DS133" i="2"/>
  <c r="CT134" i="2"/>
  <c r="CU133" i="2"/>
  <c r="CV133" i="2"/>
  <c r="CW133" i="2"/>
  <c r="CX133" i="2"/>
  <c r="BY134" i="2"/>
  <c r="BZ133" i="2"/>
  <c r="CA133" i="2"/>
  <c r="CB133" i="2"/>
  <c r="CC133" i="2"/>
  <c r="GV134" i="2"/>
  <c r="GW134" i="2"/>
  <c r="GX134" i="2"/>
  <c r="GY134" i="2"/>
  <c r="GU135" i="2"/>
  <c r="FZ135" i="2"/>
  <c r="GA134" i="2"/>
  <c r="GB134" i="2"/>
  <c r="GC134" i="2"/>
  <c r="GD134" i="2"/>
  <c r="FE135" i="2"/>
  <c r="FF134" i="2"/>
  <c r="FG134" i="2"/>
  <c r="FH134" i="2"/>
  <c r="FI134" i="2"/>
  <c r="EJ135" i="2"/>
  <c r="EK134" i="2"/>
  <c r="EL134" i="2"/>
  <c r="EM134" i="2"/>
  <c r="EN134" i="2"/>
  <c r="DO135" i="2"/>
  <c r="DP134" i="2"/>
  <c r="DQ134" i="2"/>
  <c r="DR134" i="2"/>
  <c r="DS134" i="2"/>
  <c r="CT135" i="2"/>
  <c r="CU134" i="2"/>
  <c r="CV134" i="2"/>
  <c r="CW134" i="2"/>
  <c r="CX134" i="2"/>
  <c r="BY135" i="2"/>
  <c r="BZ134" i="2"/>
  <c r="CA134" i="2"/>
  <c r="CB134" i="2"/>
  <c r="CC134" i="2"/>
  <c r="GU136" i="2"/>
  <c r="GV135" i="2"/>
  <c r="GW135" i="2"/>
  <c r="GX135" i="2"/>
  <c r="GY135" i="2"/>
  <c r="FZ136" i="2"/>
  <c r="GA135" i="2"/>
  <c r="GB135" i="2"/>
  <c r="GC135" i="2"/>
  <c r="GD135" i="2"/>
  <c r="FF135" i="2"/>
  <c r="FG135" i="2"/>
  <c r="FH135" i="2"/>
  <c r="FI135" i="2"/>
  <c r="FE136" i="2"/>
  <c r="EJ136" i="2"/>
  <c r="EK135" i="2"/>
  <c r="EL135" i="2"/>
  <c r="EM135" i="2"/>
  <c r="EN135" i="2"/>
  <c r="DO136" i="2"/>
  <c r="DP135" i="2"/>
  <c r="DQ135" i="2"/>
  <c r="DR135" i="2"/>
  <c r="DS135" i="2"/>
  <c r="CU135" i="2"/>
  <c r="CV135" i="2"/>
  <c r="CW135" i="2"/>
  <c r="CX135" i="2"/>
  <c r="CT136" i="2"/>
  <c r="BY136" i="2"/>
  <c r="BZ135" i="2"/>
  <c r="CA135" i="2"/>
  <c r="CB135" i="2"/>
  <c r="CC135" i="2"/>
  <c r="GU137" i="2"/>
  <c r="GV136" i="2"/>
  <c r="GW136" i="2"/>
  <c r="GX136" i="2"/>
  <c r="GY136" i="2"/>
  <c r="FZ137" i="2"/>
  <c r="GA136" i="2"/>
  <c r="GB136" i="2"/>
  <c r="GC136" i="2"/>
  <c r="GD136" i="2"/>
  <c r="FE137" i="2"/>
  <c r="FF136" i="2"/>
  <c r="FG136" i="2"/>
  <c r="FH136" i="2"/>
  <c r="FI136" i="2"/>
  <c r="EJ137" i="2"/>
  <c r="EK136" i="2"/>
  <c r="EL136" i="2"/>
  <c r="EM136" i="2"/>
  <c r="EN136" i="2"/>
  <c r="DP136" i="2"/>
  <c r="DQ136" i="2"/>
  <c r="DR136" i="2"/>
  <c r="DS136" i="2"/>
  <c r="DO137" i="2"/>
  <c r="CT137" i="2"/>
  <c r="CU136" i="2"/>
  <c r="CV136" i="2"/>
  <c r="CW136" i="2"/>
  <c r="CX136" i="2"/>
  <c r="BY137" i="2"/>
  <c r="BZ136" i="2"/>
  <c r="CA136" i="2"/>
  <c r="CB136" i="2"/>
  <c r="CC136" i="2"/>
  <c r="GV137" i="2"/>
  <c r="GW137" i="2"/>
  <c r="GX137" i="2"/>
  <c r="GY137" i="2"/>
  <c r="GU138" i="2"/>
  <c r="FZ138" i="2"/>
  <c r="GA137" i="2"/>
  <c r="GB137" i="2"/>
  <c r="GC137" i="2"/>
  <c r="GD137" i="2"/>
  <c r="FE138" i="2"/>
  <c r="FF137" i="2"/>
  <c r="FG137" i="2"/>
  <c r="FH137" i="2"/>
  <c r="FI137" i="2"/>
  <c r="EJ138" i="2"/>
  <c r="EK137" i="2"/>
  <c r="EL137" i="2"/>
  <c r="EM137" i="2"/>
  <c r="EN137" i="2"/>
  <c r="DO138" i="2"/>
  <c r="DP137" i="2"/>
  <c r="DQ137" i="2"/>
  <c r="DR137" i="2"/>
  <c r="DS137" i="2"/>
  <c r="CU137" i="2"/>
  <c r="CV137" i="2"/>
  <c r="CW137" i="2"/>
  <c r="CX137" i="2"/>
  <c r="CT138" i="2"/>
  <c r="BY138" i="2"/>
  <c r="BZ137" i="2"/>
  <c r="CA137" i="2"/>
  <c r="CB137" i="2"/>
  <c r="CC137" i="2"/>
  <c r="DT62" i="2"/>
  <c r="DT6" i="2"/>
  <c r="DT18" i="2"/>
  <c r="DT109" i="2"/>
  <c r="DT172" i="2"/>
  <c r="DT11" i="2"/>
  <c r="DT183" i="2"/>
  <c r="DT108" i="2"/>
  <c r="DT117" i="2"/>
  <c r="DT120" i="2"/>
  <c r="DT188" i="2"/>
  <c r="DT13" i="2"/>
  <c r="DT150" i="2"/>
  <c r="DT59" i="2"/>
  <c r="DT57" i="2"/>
  <c r="DT178" i="2"/>
  <c r="DT74" i="2"/>
  <c r="DT125" i="2"/>
  <c r="DT148" i="2"/>
  <c r="DT91" i="2"/>
  <c r="DT44" i="2"/>
  <c r="DT33" i="2"/>
  <c r="DT170" i="2"/>
  <c r="DT28" i="2"/>
  <c r="DT48" i="2"/>
  <c r="DT81" i="2"/>
  <c r="DT105" i="2"/>
  <c r="DT75" i="2"/>
  <c r="DT166" i="2"/>
  <c r="DT153" i="2"/>
  <c r="DT39" i="2"/>
  <c r="DT104" i="2"/>
  <c r="DT122" i="2"/>
  <c r="DT19" i="2"/>
  <c r="DT146" i="2"/>
  <c r="DT85" i="2"/>
  <c r="DT5" i="2"/>
  <c r="DT176" i="2"/>
  <c r="DT56" i="2"/>
  <c r="DT190" i="2"/>
  <c r="DT134" i="2"/>
  <c r="DT143" i="2"/>
  <c r="DT32" i="2"/>
  <c r="DT92" i="2"/>
  <c r="DT203" i="2"/>
  <c r="DT87" i="2"/>
  <c r="DT103" i="2"/>
  <c r="DT195" i="2"/>
  <c r="DT77" i="2"/>
  <c r="DT193" i="2"/>
  <c r="DT186" i="2"/>
  <c r="DT46" i="2"/>
  <c r="DT168" i="2"/>
  <c r="DT101" i="2"/>
  <c r="DT64" i="2"/>
  <c r="DT165" i="2"/>
  <c r="DT112" i="2"/>
  <c r="DT184" i="2"/>
  <c r="DT162" i="2"/>
  <c r="DT97" i="2"/>
  <c r="DT27" i="2"/>
  <c r="DT79" i="2"/>
  <c r="DT26" i="2"/>
  <c r="DT23" i="2"/>
  <c r="DT114" i="2"/>
  <c r="DT96" i="2"/>
  <c r="DT95" i="2"/>
  <c r="DT173" i="2"/>
  <c r="DT71" i="2"/>
  <c r="DT107" i="2"/>
  <c r="DT22" i="2"/>
  <c r="DT141" i="2"/>
  <c r="DT37" i="2"/>
  <c r="DT199" i="2"/>
  <c r="DT89" i="2"/>
  <c r="DT50" i="2"/>
  <c r="DT86" i="2"/>
  <c r="DT40" i="2"/>
  <c r="DT78" i="2"/>
  <c r="DT84" i="2"/>
  <c r="DT149" i="2"/>
  <c r="DT17" i="2"/>
  <c r="DT174" i="2"/>
  <c r="DT129" i="2"/>
  <c r="DT198" i="2"/>
  <c r="DT73" i="2"/>
  <c r="DT155" i="2"/>
  <c r="DT70" i="2"/>
  <c r="DT9" i="2"/>
  <c r="DT179" i="2"/>
  <c r="DT66" i="2"/>
  <c r="DT7" i="2"/>
  <c r="DT118" i="2"/>
  <c r="DT135" i="2"/>
  <c r="DT200" i="2"/>
  <c r="DT82" i="2"/>
  <c r="DT110" i="2"/>
  <c r="DT100" i="2"/>
  <c r="DT88" i="2"/>
  <c r="DT31" i="2"/>
  <c r="DT30" i="2"/>
  <c r="DT61" i="2"/>
  <c r="DT49" i="2"/>
  <c r="DT4" i="2"/>
  <c r="DT142" i="2"/>
  <c r="DT15" i="2"/>
  <c r="DT80" i="2"/>
  <c r="DT14" i="2"/>
  <c r="DT10" i="2"/>
  <c r="DT154" i="2"/>
  <c r="DT53" i="2"/>
  <c r="DT106" i="2"/>
  <c r="DT119" i="2"/>
  <c r="DT181" i="2"/>
  <c r="DT156" i="2"/>
  <c r="DT202" i="2"/>
  <c r="DT128" i="2"/>
  <c r="DT54" i="2"/>
  <c r="DT16" i="2"/>
  <c r="DT158" i="2"/>
  <c r="DT111" i="2"/>
  <c r="DT133" i="2"/>
  <c r="DT182" i="2"/>
  <c r="DT127" i="2"/>
  <c r="DT137" i="2"/>
  <c r="DT65" i="2"/>
  <c r="DT94" i="2"/>
  <c r="DT21" i="2"/>
  <c r="DT157" i="2"/>
  <c r="DT67" i="2"/>
  <c r="DT175" i="2"/>
  <c r="DT144" i="2"/>
  <c r="DT123" i="2"/>
  <c r="DT164" i="2"/>
  <c r="DT192" i="2"/>
  <c r="DT52" i="2"/>
  <c r="DT161" i="2"/>
  <c r="DT20" i="2"/>
  <c r="DT196" i="2"/>
  <c r="DT36" i="2"/>
  <c r="DT41" i="2"/>
  <c r="DT42" i="2"/>
  <c r="DT35" i="2"/>
  <c r="DT140" i="2"/>
  <c r="DT24" i="2"/>
  <c r="DT99" i="2"/>
  <c r="DT163" i="2"/>
  <c r="DT25" i="2"/>
  <c r="DT145" i="2"/>
  <c r="DT132" i="2"/>
  <c r="DT201" i="2"/>
  <c r="DT194" i="2"/>
  <c r="DT83" i="2"/>
  <c r="DT12" i="2"/>
  <c r="DT185" i="2"/>
  <c r="DT177" i="2"/>
  <c r="DT72" i="2"/>
  <c r="DT147" i="2"/>
  <c r="DT98" i="2"/>
  <c r="DT76" i="2"/>
  <c r="DT126" i="2"/>
  <c r="DT139" i="2"/>
  <c r="DT51" i="2"/>
  <c r="DT69" i="2"/>
  <c r="DT115" i="2"/>
  <c r="DT159" i="2"/>
  <c r="DT152" i="2"/>
  <c r="DT34" i="2"/>
  <c r="DT60" i="2"/>
  <c r="DT136" i="2"/>
  <c r="DT180" i="2"/>
  <c r="DT29" i="2"/>
  <c r="DT197" i="2"/>
  <c r="DT68" i="2"/>
  <c r="DT38" i="2"/>
  <c r="DT58" i="2"/>
  <c r="DT113" i="2"/>
  <c r="DT63" i="2"/>
  <c r="DT187" i="2"/>
  <c r="DT167" i="2"/>
  <c r="DT151" i="2"/>
  <c r="DT169" i="2"/>
  <c r="DT160" i="2"/>
  <c r="DT102" i="2"/>
  <c r="DT45" i="2"/>
  <c r="DT191" i="2"/>
  <c r="DT124" i="2"/>
  <c r="DT189" i="2"/>
  <c r="DT47" i="2"/>
  <c r="DT121" i="2"/>
  <c r="DT8" i="2"/>
  <c r="DT171" i="2"/>
  <c r="DT130" i="2"/>
  <c r="DT138" i="2"/>
  <c r="DT116" i="2"/>
  <c r="DT55" i="2"/>
  <c r="DT90" i="2"/>
  <c r="DT131" i="2"/>
  <c r="DT93" i="2"/>
  <c r="DT43" i="2"/>
  <c r="DT3" i="2"/>
  <c r="C11" i="4"/>
  <c r="E11" i="4"/>
  <c r="EO73" i="2"/>
  <c r="EO173" i="2"/>
  <c r="EO39" i="2"/>
  <c r="EO163" i="2"/>
  <c r="EO152" i="2"/>
  <c r="EO196" i="2"/>
  <c r="EO166" i="2"/>
  <c r="EO182" i="2"/>
  <c r="EO30" i="2"/>
  <c r="EO18" i="2"/>
  <c r="EO155" i="2"/>
  <c r="EO110" i="2"/>
  <c r="EO192" i="2"/>
  <c r="EO113" i="2"/>
  <c r="EO135" i="2"/>
  <c r="EO197" i="2"/>
  <c r="EO177" i="2"/>
  <c r="EO114" i="2"/>
  <c r="EO32" i="2"/>
  <c r="EO90" i="2"/>
  <c r="EO168" i="2"/>
  <c r="EO190" i="2"/>
  <c r="EO101" i="2"/>
  <c r="EO198" i="2"/>
  <c r="EO92" i="2"/>
  <c r="EO179" i="2"/>
  <c r="EO138" i="2"/>
  <c r="EO25" i="2"/>
  <c r="EO85" i="2"/>
  <c r="EO58" i="2"/>
  <c r="EO54" i="2"/>
  <c r="EO55" i="2"/>
  <c r="EO46" i="2"/>
  <c r="EO53" i="2"/>
  <c r="EO149" i="2"/>
  <c r="EO11" i="2"/>
  <c r="EO69" i="2"/>
  <c r="EO103" i="2"/>
  <c r="EO23" i="2"/>
  <c r="EO146" i="2"/>
  <c r="EO62" i="2"/>
  <c r="EO27" i="2"/>
  <c r="EO200" i="2"/>
  <c r="EO91" i="2"/>
  <c r="EO16" i="2"/>
  <c r="EO100" i="2"/>
  <c r="EO181" i="2"/>
  <c r="EO76" i="2"/>
  <c r="EO4" i="2"/>
  <c r="EO52" i="2"/>
  <c r="EO105" i="2"/>
  <c r="EO191" i="2"/>
  <c r="EO116" i="2"/>
  <c r="EO170" i="2"/>
  <c r="EO137" i="2"/>
  <c r="EO169" i="2"/>
  <c r="EO66" i="2"/>
  <c r="EO59" i="2"/>
  <c r="EO74" i="2"/>
  <c r="EO119" i="2"/>
  <c r="EO38" i="2"/>
  <c r="EO21" i="2"/>
  <c r="EO125" i="2"/>
  <c r="EO171" i="2"/>
  <c r="EO157" i="2"/>
  <c r="EO131" i="2"/>
  <c r="EO47" i="2"/>
  <c r="EO99" i="2"/>
  <c r="EO159" i="2"/>
  <c r="EO78" i="2"/>
  <c r="EO8" i="2"/>
  <c r="EO63" i="2"/>
  <c r="EO82" i="2"/>
  <c r="EO178" i="2"/>
  <c r="EO176" i="2"/>
  <c r="EO93" i="2"/>
  <c r="EO87" i="2"/>
  <c r="EO185" i="2"/>
  <c r="EO83" i="2"/>
  <c r="EO19" i="2"/>
  <c r="EO49" i="2"/>
  <c r="EO34" i="2"/>
  <c r="EO70" i="2"/>
  <c r="EO6" i="2"/>
  <c r="EO26" i="2"/>
  <c r="EO161" i="2"/>
  <c r="EO187" i="2"/>
  <c r="EO134" i="2"/>
  <c r="EO151" i="2"/>
  <c r="EO189" i="2"/>
  <c r="EO193" i="2"/>
  <c r="EO164" i="2"/>
  <c r="EO9" i="2"/>
  <c r="EO115" i="2"/>
  <c r="EO88" i="2"/>
  <c r="EO61" i="2"/>
  <c r="EO94" i="2"/>
  <c r="EO147" i="2"/>
  <c r="EO121" i="2"/>
  <c r="EO199" i="2"/>
  <c r="EO106" i="2"/>
  <c r="EO120" i="2"/>
  <c r="EO183" i="2"/>
  <c r="EO184" i="2"/>
  <c r="EO67" i="2"/>
  <c r="EO188" i="2"/>
  <c r="EO68" i="2"/>
  <c r="EO41" i="2"/>
  <c r="EO33" i="2"/>
  <c r="EO148" i="2"/>
  <c r="EO14" i="2"/>
  <c r="EO77" i="2"/>
  <c r="EO118" i="2"/>
  <c r="EO31" i="2"/>
  <c r="EO71" i="2"/>
  <c r="EO174" i="2"/>
  <c r="EO80" i="2"/>
  <c r="EO154" i="2"/>
  <c r="EO84" i="2"/>
  <c r="EO86" i="2"/>
  <c r="EO35" i="2"/>
  <c r="EO10" i="2"/>
  <c r="EO44" i="2"/>
  <c r="EO194" i="2"/>
  <c r="EO24" i="2"/>
  <c r="EO123" i="2"/>
  <c r="EO102" i="2"/>
  <c r="EO56" i="2"/>
  <c r="EO50" i="2"/>
  <c r="EO126" i="2"/>
  <c r="EO107" i="2"/>
  <c r="EO95" i="2"/>
  <c r="EO104" i="2"/>
  <c r="EO153" i="2"/>
  <c r="EO72" i="2"/>
  <c r="EO139" i="2"/>
  <c r="EO29" i="2"/>
  <c r="EO60" i="2"/>
  <c r="EO42" i="2"/>
  <c r="EO162" i="2"/>
  <c r="EO180" i="2"/>
  <c r="EO202" i="2"/>
  <c r="EO13" i="2"/>
  <c r="EO5" i="2"/>
  <c r="EO17" i="2"/>
  <c r="EO57" i="2"/>
  <c r="EO20" i="2"/>
  <c r="EO160" i="2"/>
  <c r="EO186" i="2"/>
  <c r="EO7" i="2"/>
  <c r="EO158" i="2"/>
  <c r="EO130" i="2"/>
  <c r="EO127" i="2"/>
  <c r="EO28" i="2"/>
  <c r="EO129" i="2"/>
  <c r="EO144" i="2"/>
  <c r="EO36" i="2"/>
  <c r="EO79" i="2"/>
  <c r="EO112" i="2"/>
  <c r="EO145" i="2"/>
  <c r="EO128" i="2"/>
  <c r="EO65" i="2"/>
  <c r="EO136" i="2"/>
  <c r="EO175" i="2"/>
  <c r="EO141" i="2"/>
  <c r="EO12" i="2"/>
  <c r="EO156" i="2"/>
  <c r="EO40" i="2"/>
  <c r="EO165" i="2"/>
  <c r="EO201" i="2"/>
  <c r="EO133" i="2"/>
  <c r="EO140" i="2"/>
  <c r="EO43" i="2"/>
  <c r="EO22" i="2"/>
  <c r="EO15" i="2"/>
  <c r="EO89" i="2"/>
  <c r="EO132" i="2"/>
  <c r="EO167" i="2"/>
  <c r="EO172" i="2"/>
  <c r="EO48" i="2"/>
  <c r="EO81" i="2"/>
  <c r="EO64" i="2"/>
  <c r="EO142" i="2"/>
  <c r="EO124" i="2"/>
  <c r="EO45" i="2"/>
  <c r="EO195" i="2"/>
  <c r="EO96" i="2"/>
  <c r="EO109" i="2"/>
  <c r="EO75" i="2"/>
  <c r="EO150" i="2"/>
  <c r="EO51" i="2"/>
  <c r="EO203" i="2"/>
  <c r="EO37" i="2"/>
  <c r="EO122" i="2"/>
  <c r="EO111" i="2"/>
  <c r="EO117" i="2"/>
  <c r="EO143" i="2"/>
  <c r="EO97" i="2"/>
  <c r="EO108" i="2"/>
  <c r="EO98" i="2"/>
  <c r="EO3" i="2"/>
  <c r="C12" i="4"/>
  <c r="E12" i="4"/>
  <c r="GU139" i="2"/>
  <c r="GV138" i="2"/>
  <c r="GW138" i="2"/>
  <c r="GX138" i="2"/>
  <c r="GY138" i="2"/>
  <c r="FZ139" i="2"/>
  <c r="GA138" i="2"/>
  <c r="GB138" i="2"/>
  <c r="GC138" i="2"/>
  <c r="GD138" i="2"/>
  <c r="FE139" i="2"/>
  <c r="FF138" i="2"/>
  <c r="FG138" i="2"/>
  <c r="FH138" i="2"/>
  <c r="FI138" i="2"/>
  <c r="EJ139" i="2"/>
  <c r="EK138" i="2"/>
  <c r="EL138" i="2"/>
  <c r="EM138" i="2"/>
  <c r="EN138" i="2"/>
  <c r="DP138" i="2"/>
  <c r="DQ138" i="2"/>
  <c r="DR138" i="2"/>
  <c r="DS138" i="2"/>
  <c r="DO139" i="2"/>
  <c r="CT139" i="2"/>
  <c r="CU138" i="2"/>
  <c r="CV138" i="2"/>
  <c r="CW138" i="2"/>
  <c r="CX138" i="2"/>
  <c r="BY139" i="2"/>
  <c r="BZ138" i="2"/>
  <c r="CA138" i="2"/>
  <c r="CB138" i="2"/>
  <c r="CC138" i="2"/>
  <c r="GV139" i="2"/>
  <c r="GW139" i="2"/>
  <c r="GX139" i="2"/>
  <c r="GY139" i="2"/>
  <c r="GU140" i="2"/>
  <c r="FZ140" i="2"/>
  <c r="GA139" i="2"/>
  <c r="GB139" i="2"/>
  <c r="GC139" i="2"/>
  <c r="GD139" i="2"/>
  <c r="FE140" i="2"/>
  <c r="FF139" i="2"/>
  <c r="FG139" i="2"/>
  <c r="FH139" i="2"/>
  <c r="FI139" i="2"/>
  <c r="EJ140" i="2"/>
  <c r="EK139" i="2"/>
  <c r="EL139" i="2"/>
  <c r="EM139" i="2"/>
  <c r="EN139" i="2"/>
  <c r="DO140" i="2"/>
  <c r="DP139" i="2"/>
  <c r="DQ139" i="2"/>
  <c r="DR139" i="2"/>
  <c r="DS139" i="2"/>
  <c r="CT140" i="2"/>
  <c r="CU139" i="2"/>
  <c r="CV139" i="2"/>
  <c r="CW139" i="2"/>
  <c r="CX139" i="2"/>
  <c r="BY140" i="2"/>
  <c r="BZ139" i="2"/>
  <c r="CA139" i="2"/>
  <c r="CB139" i="2"/>
  <c r="CC139" i="2"/>
  <c r="GU141" i="2"/>
  <c r="GV140" i="2"/>
  <c r="GW140" i="2"/>
  <c r="GX140" i="2"/>
  <c r="GY140" i="2"/>
  <c r="FZ141" i="2"/>
  <c r="GA140" i="2"/>
  <c r="GB140" i="2"/>
  <c r="GC140" i="2"/>
  <c r="GD140" i="2"/>
  <c r="FE141" i="2"/>
  <c r="FF140" i="2"/>
  <c r="FG140" i="2"/>
  <c r="FH140" i="2"/>
  <c r="FI140" i="2"/>
  <c r="EJ141" i="2"/>
  <c r="EK140" i="2"/>
  <c r="EL140" i="2"/>
  <c r="EM140" i="2"/>
  <c r="EN140" i="2"/>
  <c r="DO141" i="2"/>
  <c r="DP140" i="2"/>
  <c r="DQ140" i="2"/>
  <c r="DR140" i="2"/>
  <c r="DS140" i="2"/>
  <c r="CU140" i="2"/>
  <c r="CV140" i="2"/>
  <c r="CW140" i="2"/>
  <c r="CX140" i="2"/>
  <c r="CT141" i="2"/>
  <c r="BZ140" i="2"/>
  <c r="CA140" i="2"/>
  <c r="CB140" i="2"/>
  <c r="CC140" i="2"/>
  <c r="BY141" i="2"/>
  <c r="GU142" i="2"/>
  <c r="GV141" i="2"/>
  <c r="GW141" i="2"/>
  <c r="GX141" i="2"/>
  <c r="GY141" i="2"/>
  <c r="FZ142" i="2"/>
  <c r="GA141" i="2"/>
  <c r="GB141" i="2"/>
  <c r="GC141" i="2"/>
  <c r="GD141" i="2"/>
  <c r="FE142" i="2"/>
  <c r="FF141" i="2"/>
  <c r="FG141" i="2"/>
  <c r="FH141" i="2"/>
  <c r="FI141" i="2"/>
  <c r="EJ142" i="2"/>
  <c r="EK141" i="2"/>
  <c r="EL141" i="2"/>
  <c r="EM141" i="2"/>
  <c r="EN141" i="2"/>
  <c r="DO142" i="2"/>
  <c r="DP141" i="2"/>
  <c r="DQ141" i="2"/>
  <c r="DR141" i="2"/>
  <c r="DS141" i="2"/>
  <c r="CU141" i="2"/>
  <c r="CV141" i="2"/>
  <c r="CW141" i="2"/>
  <c r="CX141" i="2"/>
  <c r="CT142" i="2"/>
  <c r="BZ141" i="2"/>
  <c r="CA141" i="2"/>
  <c r="CB141" i="2"/>
  <c r="CC141" i="2"/>
  <c r="BY142" i="2"/>
  <c r="GU143" i="2"/>
  <c r="GV142" i="2"/>
  <c r="GW142" i="2"/>
  <c r="GX142" i="2"/>
  <c r="GY142" i="2"/>
  <c r="GA142" i="2"/>
  <c r="GB142" i="2"/>
  <c r="GC142" i="2"/>
  <c r="GD142" i="2"/>
  <c r="FZ143" i="2"/>
  <c r="FE143" i="2"/>
  <c r="FF142" i="2"/>
  <c r="FG142" i="2"/>
  <c r="FH142" i="2"/>
  <c r="FI142" i="2"/>
  <c r="EK142" i="2"/>
  <c r="EL142" i="2"/>
  <c r="EM142" i="2"/>
  <c r="EN142" i="2"/>
  <c r="EJ143" i="2"/>
  <c r="DO143" i="2"/>
  <c r="DP142" i="2"/>
  <c r="DQ142" i="2"/>
  <c r="DR142" i="2"/>
  <c r="DS142" i="2"/>
  <c r="CT143" i="2"/>
  <c r="CU142" i="2"/>
  <c r="CV142" i="2"/>
  <c r="CW142" i="2"/>
  <c r="CX142" i="2"/>
  <c r="BZ142" i="2"/>
  <c r="CA142" i="2"/>
  <c r="CB142" i="2"/>
  <c r="CC142" i="2"/>
  <c r="BY143" i="2"/>
  <c r="GU144" i="2"/>
  <c r="GV143" i="2"/>
  <c r="GW143" i="2"/>
  <c r="GX143" i="2"/>
  <c r="GY143" i="2"/>
  <c r="GA143" i="2"/>
  <c r="GB143" i="2"/>
  <c r="GC143" i="2"/>
  <c r="GD143" i="2"/>
  <c r="FZ144" i="2"/>
  <c r="FE144" i="2"/>
  <c r="FF143" i="2"/>
  <c r="FG143" i="2"/>
  <c r="FH143" i="2"/>
  <c r="FI143" i="2"/>
  <c r="EJ144" i="2"/>
  <c r="EK143" i="2"/>
  <c r="EL143" i="2"/>
  <c r="EM143" i="2"/>
  <c r="EN143" i="2"/>
  <c r="DO144" i="2"/>
  <c r="DP143" i="2"/>
  <c r="DQ143" i="2"/>
  <c r="DR143" i="2"/>
  <c r="DS143" i="2"/>
  <c r="CU143" i="2"/>
  <c r="CV143" i="2"/>
  <c r="CW143" i="2"/>
  <c r="CX143" i="2"/>
  <c r="CT144" i="2"/>
  <c r="BY144" i="2"/>
  <c r="BZ143" i="2"/>
  <c r="CA143" i="2"/>
  <c r="CB143" i="2"/>
  <c r="CC143" i="2"/>
  <c r="GU145" i="2"/>
  <c r="GV144" i="2"/>
  <c r="GW144" i="2"/>
  <c r="GX144" i="2"/>
  <c r="GY144" i="2"/>
  <c r="FZ145" i="2"/>
  <c r="GA144" i="2"/>
  <c r="GB144" i="2"/>
  <c r="GC144" i="2"/>
  <c r="GD144" i="2"/>
  <c r="FE145" i="2"/>
  <c r="FF144" i="2"/>
  <c r="FG144" i="2"/>
  <c r="FH144" i="2"/>
  <c r="FI144" i="2"/>
  <c r="EJ145" i="2"/>
  <c r="EK144" i="2"/>
  <c r="EL144" i="2"/>
  <c r="EM144" i="2"/>
  <c r="EN144" i="2"/>
  <c r="DO145" i="2"/>
  <c r="DP144" i="2"/>
  <c r="DQ144" i="2"/>
  <c r="DR144" i="2"/>
  <c r="DS144" i="2"/>
  <c r="CT145" i="2"/>
  <c r="CU144" i="2"/>
  <c r="CV144" i="2"/>
  <c r="CW144" i="2"/>
  <c r="CX144" i="2"/>
  <c r="BY145" i="2"/>
  <c r="BZ144" i="2"/>
  <c r="CA144" i="2"/>
  <c r="CB144" i="2"/>
  <c r="CC144" i="2"/>
  <c r="GU146" i="2"/>
  <c r="GV145" i="2"/>
  <c r="GW145" i="2"/>
  <c r="GX145" i="2"/>
  <c r="GY145" i="2"/>
  <c r="FZ146" i="2"/>
  <c r="GA145" i="2"/>
  <c r="GB145" i="2"/>
  <c r="GC145" i="2"/>
  <c r="GD145" i="2"/>
  <c r="FE146" i="2"/>
  <c r="FF145" i="2"/>
  <c r="FG145" i="2"/>
  <c r="FH145" i="2"/>
  <c r="FI145" i="2"/>
  <c r="EJ146" i="2"/>
  <c r="EK145" i="2"/>
  <c r="EL145" i="2"/>
  <c r="EM145" i="2"/>
  <c r="EN145" i="2"/>
  <c r="DP145" i="2"/>
  <c r="DQ145" i="2"/>
  <c r="DR145" i="2"/>
  <c r="DS145" i="2"/>
  <c r="DO146" i="2"/>
  <c r="CT146" i="2"/>
  <c r="CU145" i="2"/>
  <c r="CV145" i="2"/>
  <c r="CW145" i="2"/>
  <c r="CX145" i="2"/>
  <c r="BZ145" i="2"/>
  <c r="CA145" i="2"/>
  <c r="CB145" i="2"/>
  <c r="CC145" i="2"/>
  <c r="BY146" i="2"/>
  <c r="GV146" i="2"/>
  <c r="GW146" i="2"/>
  <c r="GX146" i="2"/>
  <c r="GY146" i="2"/>
  <c r="GU147" i="2"/>
  <c r="GA146" i="2"/>
  <c r="GB146" i="2"/>
  <c r="GC146" i="2"/>
  <c r="GD146" i="2"/>
  <c r="FZ147" i="2"/>
  <c r="FE147" i="2"/>
  <c r="FF146" i="2"/>
  <c r="FG146" i="2"/>
  <c r="FH146" i="2"/>
  <c r="FI146" i="2"/>
  <c r="EJ147" i="2"/>
  <c r="EK146" i="2"/>
  <c r="EL146" i="2"/>
  <c r="EM146" i="2"/>
  <c r="EN146" i="2"/>
  <c r="DP146" i="2"/>
  <c r="DQ146" i="2"/>
  <c r="DR146" i="2"/>
  <c r="DS146" i="2"/>
  <c r="DO147" i="2"/>
  <c r="CU146" i="2"/>
  <c r="CV146" i="2"/>
  <c r="CW146" i="2"/>
  <c r="CX146" i="2"/>
  <c r="CT147" i="2"/>
  <c r="BY147" i="2"/>
  <c r="BZ146" i="2"/>
  <c r="CA146" i="2"/>
  <c r="CB146" i="2"/>
  <c r="CC146" i="2"/>
  <c r="GU148" i="2"/>
  <c r="GV147" i="2"/>
  <c r="GW147" i="2"/>
  <c r="GX147" i="2"/>
  <c r="GY147" i="2"/>
  <c r="FZ148" i="2"/>
  <c r="GA147" i="2"/>
  <c r="GB147" i="2"/>
  <c r="GC147" i="2"/>
  <c r="GD147" i="2"/>
  <c r="FF147" i="2"/>
  <c r="FG147" i="2"/>
  <c r="FH147" i="2"/>
  <c r="FI147" i="2"/>
  <c r="FE148" i="2"/>
  <c r="EJ148" i="2"/>
  <c r="EK147" i="2"/>
  <c r="EL147" i="2"/>
  <c r="EM147" i="2"/>
  <c r="EN147" i="2"/>
  <c r="DO148" i="2"/>
  <c r="DP147" i="2"/>
  <c r="DQ147" i="2"/>
  <c r="DR147" i="2"/>
  <c r="DS147" i="2"/>
  <c r="CU147" i="2"/>
  <c r="CV147" i="2"/>
  <c r="CW147" i="2"/>
  <c r="CX147" i="2"/>
  <c r="CT148" i="2"/>
  <c r="BY148" i="2"/>
  <c r="BZ147" i="2"/>
  <c r="CA147" i="2"/>
  <c r="CB147" i="2"/>
  <c r="CC147" i="2"/>
  <c r="GU149" i="2"/>
  <c r="GV148" i="2"/>
  <c r="GW148" i="2"/>
  <c r="GX148" i="2"/>
  <c r="GY148" i="2"/>
  <c r="FZ149" i="2"/>
  <c r="GA148" i="2"/>
  <c r="GB148" i="2"/>
  <c r="GC148" i="2"/>
  <c r="GD148" i="2"/>
  <c r="FE149" i="2"/>
  <c r="FF148" i="2"/>
  <c r="FG148" i="2"/>
  <c r="FH148" i="2"/>
  <c r="FI148" i="2"/>
  <c r="EJ149" i="2"/>
  <c r="EK148" i="2"/>
  <c r="EL148" i="2"/>
  <c r="EM148" i="2"/>
  <c r="EN148" i="2"/>
  <c r="DO149" i="2"/>
  <c r="DP148" i="2"/>
  <c r="DQ148" i="2"/>
  <c r="DR148" i="2"/>
  <c r="DS148" i="2"/>
  <c r="CT149" i="2"/>
  <c r="CU148" i="2"/>
  <c r="CV148" i="2"/>
  <c r="CW148" i="2"/>
  <c r="CX148" i="2"/>
  <c r="BY149" i="2"/>
  <c r="BZ148" i="2"/>
  <c r="CA148" i="2"/>
  <c r="CB148" i="2"/>
  <c r="CC148" i="2"/>
  <c r="GU150" i="2"/>
  <c r="GV149" i="2"/>
  <c r="GW149" i="2"/>
  <c r="GX149" i="2"/>
  <c r="GY149" i="2"/>
  <c r="FZ150" i="2"/>
  <c r="GA149" i="2"/>
  <c r="GB149" i="2"/>
  <c r="GC149" i="2"/>
  <c r="GD149" i="2"/>
  <c r="FE150" i="2"/>
  <c r="FF149" i="2"/>
  <c r="FG149" i="2"/>
  <c r="FH149" i="2"/>
  <c r="FI149" i="2"/>
  <c r="EK149" i="2"/>
  <c r="EL149" i="2"/>
  <c r="EM149" i="2"/>
  <c r="EN149" i="2"/>
  <c r="EJ150" i="2"/>
  <c r="DO150" i="2"/>
  <c r="DP149" i="2"/>
  <c r="DQ149" i="2"/>
  <c r="DR149" i="2"/>
  <c r="DS149" i="2"/>
  <c r="CT150" i="2"/>
  <c r="CU149" i="2"/>
  <c r="CV149" i="2"/>
  <c r="CW149" i="2"/>
  <c r="CX149" i="2"/>
  <c r="BZ149" i="2"/>
  <c r="CA149" i="2"/>
  <c r="CB149" i="2"/>
  <c r="CC149" i="2"/>
  <c r="BY150" i="2"/>
  <c r="GV150" i="2"/>
  <c r="GW150" i="2"/>
  <c r="GX150" i="2"/>
  <c r="GY150" i="2"/>
  <c r="GU151" i="2"/>
  <c r="FZ151" i="2"/>
  <c r="GA150" i="2"/>
  <c r="GB150" i="2"/>
  <c r="GC150" i="2"/>
  <c r="GD150" i="2"/>
  <c r="FE151" i="2"/>
  <c r="FF150" i="2"/>
  <c r="FG150" i="2"/>
  <c r="FH150" i="2"/>
  <c r="FI150" i="2"/>
  <c r="EK150" i="2"/>
  <c r="EL150" i="2"/>
  <c r="EM150" i="2"/>
  <c r="EN150" i="2"/>
  <c r="EJ151" i="2"/>
  <c r="DO151" i="2"/>
  <c r="DP150" i="2"/>
  <c r="DQ150" i="2"/>
  <c r="DR150" i="2"/>
  <c r="DS150" i="2"/>
  <c r="CU150" i="2"/>
  <c r="CV150" i="2"/>
  <c r="CW150" i="2"/>
  <c r="CX150" i="2"/>
  <c r="CT151" i="2"/>
  <c r="BZ150" i="2"/>
  <c r="CA150" i="2"/>
  <c r="CB150" i="2"/>
  <c r="CC150" i="2"/>
  <c r="BY151" i="2"/>
  <c r="GU152" i="2"/>
  <c r="GV151" i="2"/>
  <c r="GW151" i="2"/>
  <c r="GX151" i="2"/>
  <c r="GY151" i="2"/>
  <c r="FZ152" i="2"/>
  <c r="GA151" i="2"/>
  <c r="GB151" i="2"/>
  <c r="GC151" i="2"/>
  <c r="GD151" i="2"/>
  <c r="FE152" i="2"/>
  <c r="FF151" i="2"/>
  <c r="FG151" i="2"/>
  <c r="FH151" i="2"/>
  <c r="FI151" i="2"/>
  <c r="EJ152" i="2"/>
  <c r="EK151" i="2"/>
  <c r="EL151" i="2"/>
  <c r="EM151" i="2"/>
  <c r="EN151" i="2"/>
  <c r="DO152" i="2"/>
  <c r="DP151" i="2"/>
  <c r="DQ151" i="2"/>
  <c r="DR151" i="2"/>
  <c r="DS151" i="2"/>
  <c r="CT152" i="2"/>
  <c r="CU151" i="2"/>
  <c r="CV151" i="2"/>
  <c r="CW151" i="2"/>
  <c r="CX151" i="2"/>
  <c r="BY152" i="2"/>
  <c r="BZ151" i="2"/>
  <c r="CA151" i="2"/>
  <c r="CB151" i="2"/>
  <c r="CC151" i="2"/>
  <c r="GU153" i="2"/>
  <c r="GV152" i="2"/>
  <c r="GW152" i="2"/>
  <c r="GX152" i="2"/>
  <c r="GY152" i="2"/>
  <c r="FZ153" i="2"/>
  <c r="GA152" i="2"/>
  <c r="GB152" i="2"/>
  <c r="GC152" i="2"/>
  <c r="GD152" i="2"/>
  <c r="FE153" i="2"/>
  <c r="FF152" i="2"/>
  <c r="FG152" i="2"/>
  <c r="FH152" i="2"/>
  <c r="FI152" i="2"/>
  <c r="EJ153" i="2"/>
  <c r="EK152" i="2"/>
  <c r="EL152" i="2"/>
  <c r="EM152" i="2"/>
  <c r="EN152" i="2"/>
  <c r="DO153" i="2"/>
  <c r="DP152" i="2"/>
  <c r="DQ152" i="2"/>
  <c r="DR152" i="2"/>
  <c r="DS152" i="2"/>
  <c r="CT153" i="2"/>
  <c r="CU152" i="2"/>
  <c r="CV152" i="2"/>
  <c r="CW152" i="2"/>
  <c r="CX152" i="2"/>
  <c r="BZ152" i="2"/>
  <c r="CA152" i="2"/>
  <c r="CB152" i="2"/>
  <c r="CC152" i="2"/>
  <c r="BY153" i="2"/>
  <c r="GV153" i="2"/>
  <c r="GW153" i="2"/>
  <c r="GX153" i="2"/>
  <c r="GY153" i="2"/>
  <c r="GU154" i="2"/>
  <c r="FZ154" i="2"/>
  <c r="GA153" i="2"/>
  <c r="GB153" i="2"/>
  <c r="GC153" i="2"/>
  <c r="GD153" i="2"/>
  <c r="FE154" i="2"/>
  <c r="FF153" i="2"/>
  <c r="FG153" i="2"/>
  <c r="FH153" i="2"/>
  <c r="FI153" i="2"/>
  <c r="EJ154" i="2"/>
  <c r="EK153" i="2"/>
  <c r="EL153" i="2"/>
  <c r="EM153" i="2"/>
  <c r="EN153" i="2"/>
  <c r="DO154" i="2"/>
  <c r="DP153" i="2"/>
  <c r="DQ153" i="2"/>
  <c r="DR153" i="2"/>
  <c r="DS153" i="2"/>
  <c r="CU153" i="2"/>
  <c r="CV153" i="2"/>
  <c r="CW153" i="2"/>
  <c r="CX153" i="2"/>
  <c r="CT154" i="2"/>
  <c r="BZ153" i="2"/>
  <c r="CA153" i="2"/>
  <c r="CB153" i="2"/>
  <c r="CC153" i="2"/>
  <c r="BY154" i="2"/>
  <c r="GU155" i="2"/>
  <c r="GV154" i="2"/>
  <c r="GW154" i="2"/>
  <c r="GX154" i="2"/>
  <c r="GY154" i="2"/>
  <c r="FZ155" i="2"/>
  <c r="GA154" i="2"/>
  <c r="GB154" i="2"/>
  <c r="GC154" i="2"/>
  <c r="GD154" i="2"/>
  <c r="FE155" i="2"/>
  <c r="FF154" i="2"/>
  <c r="FG154" i="2"/>
  <c r="FH154" i="2"/>
  <c r="FI154" i="2"/>
  <c r="EJ155" i="2"/>
  <c r="EK154" i="2"/>
  <c r="EL154" i="2"/>
  <c r="EM154" i="2"/>
  <c r="EN154" i="2"/>
  <c r="DP154" i="2"/>
  <c r="DQ154" i="2"/>
  <c r="DR154" i="2"/>
  <c r="DS154" i="2"/>
  <c r="DO155" i="2"/>
  <c r="CT155" i="2"/>
  <c r="CU154" i="2"/>
  <c r="CV154" i="2"/>
  <c r="CW154" i="2"/>
  <c r="CX154" i="2"/>
  <c r="BY155" i="2"/>
  <c r="BZ154" i="2"/>
  <c r="CA154" i="2"/>
  <c r="CB154" i="2"/>
  <c r="CC154" i="2"/>
  <c r="GV155" i="2"/>
  <c r="GW155" i="2"/>
  <c r="GX155" i="2"/>
  <c r="GY155" i="2"/>
  <c r="GU156" i="2"/>
  <c r="FZ156" i="2"/>
  <c r="GA155" i="2"/>
  <c r="GB155" i="2"/>
  <c r="GC155" i="2"/>
  <c r="GD155" i="2"/>
  <c r="FE156" i="2"/>
  <c r="FF155" i="2"/>
  <c r="FG155" i="2"/>
  <c r="FH155" i="2"/>
  <c r="FI155" i="2"/>
  <c r="EK155" i="2"/>
  <c r="EL155" i="2"/>
  <c r="EM155" i="2"/>
  <c r="EN155" i="2"/>
  <c r="EJ156" i="2"/>
  <c r="DO156" i="2"/>
  <c r="DP155" i="2"/>
  <c r="DQ155" i="2"/>
  <c r="DR155" i="2"/>
  <c r="DS155" i="2"/>
  <c r="CT156" i="2"/>
  <c r="CU155" i="2"/>
  <c r="CV155" i="2"/>
  <c r="CW155" i="2"/>
  <c r="CX155" i="2"/>
  <c r="BY156" i="2"/>
  <c r="BZ155" i="2"/>
  <c r="CA155" i="2"/>
  <c r="CB155" i="2"/>
  <c r="CC155" i="2"/>
  <c r="GU157" i="2"/>
  <c r="GV156" i="2"/>
  <c r="GW156" i="2"/>
  <c r="GX156" i="2"/>
  <c r="GY156" i="2"/>
  <c r="FZ157" i="2"/>
  <c r="GA156" i="2"/>
  <c r="GB156" i="2"/>
  <c r="GC156" i="2"/>
  <c r="GD156" i="2"/>
  <c r="FE157" i="2"/>
  <c r="FF156" i="2"/>
  <c r="FG156" i="2"/>
  <c r="FH156" i="2"/>
  <c r="FI156" i="2"/>
  <c r="EJ157" i="2"/>
  <c r="EK156" i="2"/>
  <c r="EL156" i="2"/>
  <c r="EM156" i="2"/>
  <c r="EN156" i="2"/>
  <c r="DO157" i="2"/>
  <c r="DP156" i="2"/>
  <c r="DQ156" i="2"/>
  <c r="DR156" i="2"/>
  <c r="DS156" i="2"/>
  <c r="CT157" i="2"/>
  <c r="CU156" i="2"/>
  <c r="CV156" i="2"/>
  <c r="CW156" i="2"/>
  <c r="CX156" i="2"/>
  <c r="BY157" i="2"/>
  <c r="BZ156" i="2"/>
  <c r="CA156" i="2"/>
  <c r="CB156" i="2"/>
  <c r="CC156" i="2"/>
  <c r="GU158" i="2"/>
  <c r="GV157" i="2"/>
  <c r="GW157" i="2"/>
  <c r="GX157" i="2"/>
  <c r="GY157" i="2"/>
  <c r="FZ158" i="2"/>
  <c r="GA157" i="2"/>
  <c r="GB157" i="2"/>
  <c r="GC157" i="2"/>
  <c r="GD157" i="2"/>
  <c r="FE158" i="2"/>
  <c r="FF157" i="2"/>
  <c r="FG157" i="2"/>
  <c r="FH157" i="2"/>
  <c r="FI157" i="2"/>
  <c r="EJ158" i="2"/>
  <c r="EK157" i="2"/>
  <c r="EL157" i="2"/>
  <c r="EM157" i="2"/>
  <c r="EN157" i="2"/>
  <c r="DP157" i="2"/>
  <c r="DQ157" i="2"/>
  <c r="DR157" i="2"/>
  <c r="DS157" i="2"/>
  <c r="DO158" i="2"/>
  <c r="CT158" i="2"/>
  <c r="CU157" i="2"/>
  <c r="CV157" i="2"/>
  <c r="CW157" i="2"/>
  <c r="CX157" i="2"/>
  <c r="BZ157" i="2"/>
  <c r="CA157" i="2"/>
  <c r="CB157" i="2"/>
  <c r="CC157" i="2"/>
  <c r="BY158" i="2"/>
  <c r="GU159" i="2"/>
  <c r="GV158" i="2"/>
  <c r="GW158" i="2"/>
  <c r="GX158" i="2"/>
  <c r="GY158" i="2"/>
  <c r="FZ159" i="2"/>
  <c r="GA158" i="2"/>
  <c r="GB158" i="2"/>
  <c r="GC158" i="2"/>
  <c r="GD158" i="2"/>
  <c r="FE159" i="2"/>
  <c r="FF158" i="2"/>
  <c r="FG158" i="2"/>
  <c r="FH158" i="2"/>
  <c r="FI158" i="2"/>
  <c r="EJ159" i="2"/>
  <c r="EK158" i="2"/>
  <c r="EL158" i="2"/>
  <c r="EM158" i="2"/>
  <c r="EN158" i="2"/>
  <c r="DO159" i="2"/>
  <c r="DP158" i="2"/>
  <c r="DQ158" i="2"/>
  <c r="DR158" i="2"/>
  <c r="DS158" i="2"/>
  <c r="CU158" i="2"/>
  <c r="CV158" i="2"/>
  <c r="CW158" i="2"/>
  <c r="CX158" i="2"/>
  <c r="CT159" i="2"/>
  <c r="BZ158" i="2"/>
  <c r="CA158" i="2"/>
  <c r="CB158" i="2"/>
  <c r="CC158" i="2"/>
  <c r="BY159" i="2"/>
  <c r="GU160" i="2"/>
  <c r="GV159" i="2"/>
  <c r="GW159" i="2"/>
  <c r="GX159" i="2"/>
  <c r="GY159" i="2"/>
  <c r="FZ160" i="2"/>
  <c r="GA159" i="2"/>
  <c r="GB159" i="2"/>
  <c r="GC159" i="2"/>
  <c r="GD159" i="2"/>
  <c r="FE160" i="2"/>
  <c r="FF159" i="2"/>
  <c r="FG159" i="2"/>
  <c r="FH159" i="2"/>
  <c r="FI159" i="2"/>
  <c r="EJ160" i="2"/>
  <c r="EK159" i="2"/>
  <c r="EL159" i="2"/>
  <c r="EM159" i="2"/>
  <c r="EN159" i="2"/>
  <c r="DO160" i="2"/>
  <c r="DP159" i="2"/>
  <c r="DQ159" i="2"/>
  <c r="DR159" i="2"/>
  <c r="DS159" i="2"/>
  <c r="CU159" i="2"/>
  <c r="CV159" i="2"/>
  <c r="CW159" i="2"/>
  <c r="CX159" i="2"/>
  <c r="CT160" i="2"/>
  <c r="BZ159" i="2"/>
  <c r="CA159" i="2"/>
  <c r="CB159" i="2"/>
  <c r="CC159" i="2"/>
  <c r="BY160" i="2"/>
  <c r="GU161" i="2"/>
  <c r="GV160" i="2"/>
  <c r="GW160" i="2"/>
  <c r="GX160" i="2"/>
  <c r="GY160" i="2"/>
  <c r="FZ161" i="2"/>
  <c r="GA160" i="2"/>
  <c r="GB160" i="2"/>
  <c r="GC160" i="2"/>
  <c r="GD160" i="2"/>
  <c r="FE161" i="2"/>
  <c r="FF160" i="2"/>
  <c r="FG160" i="2"/>
  <c r="FH160" i="2"/>
  <c r="FI160" i="2"/>
  <c r="EK160" i="2"/>
  <c r="EL160" i="2"/>
  <c r="EM160" i="2"/>
  <c r="EN160" i="2"/>
  <c r="EJ161" i="2"/>
  <c r="DP160" i="2"/>
  <c r="DQ160" i="2"/>
  <c r="DR160" i="2"/>
  <c r="DS160" i="2"/>
  <c r="DO161" i="2"/>
  <c r="CT161" i="2"/>
  <c r="CU160" i="2"/>
  <c r="CV160" i="2"/>
  <c r="CW160" i="2"/>
  <c r="CX160" i="2"/>
  <c r="BZ160" i="2"/>
  <c r="CA160" i="2"/>
  <c r="CB160" i="2"/>
  <c r="CC160" i="2"/>
  <c r="BY161" i="2"/>
  <c r="GU162" i="2"/>
  <c r="GV161" i="2"/>
  <c r="GW161" i="2"/>
  <c r="GX161" i="2"/>
  <c r="GY161" i="2"/>
  <c r="FZ162" i="2"/>
  <c r="GA161" i="2"/>
  <c r="GB161" i="2"/>
  <c r="GC161" i="2"/>
  <c r="GD161" i="2"/>
  <c r="FE162" i="2"/>
  <c r="FF161" i="2"/>
  <c r="FG161" i="2"/>
  <c r="FH161" i="2"/>
  <c r="FI161" i="2"/>
  <c r="EK161" i="2"/>
  <c r="EL161" i="2"/>
  <c r="EM161" i="2"/>
  <c r="EN161" i="2"/>
  <c r="EJ162" i="2"/>
  <c r="DO162" i="2"/>
  <c r="DP161" i="2"/>
  <c r="DQ161" i="2"/>
  <c r="DR161" i="2"/>
  <c r="DS161" i="2"/>
  <c r="CT162" i="2"/>
  <c r="CU161" i="2"/>
  <c r="CV161" i="2"/>
  <c r="CW161" i="2"/>
  <c r="CX161" i="2"/>
  <c r="BY162" i="2"/>
  <c r="BZ161" i="2"/>
  <c r="CA161" i="2"/>
  <c r="CB161" i="2"/>
  <c r="CC161" i="2"/>
  <c r="GV162" i="2"/>
  <c r="GW162" i="2"/>
  <c r="GX162" i="2"/>
  <c r="GY162" i="2"/>
  <c r="GU163" i="2"/>
  <c r="FZ163" i="2"/>
  <c r="GA162" i="2"/>
  <c r="GB162" i="2"/>
  <c r="GC162" i="2"/>
  <c r="GD162" i="2"/>
  <c r="FF162" i="2"/>
  <c r="FG162" i="2"/>
  <c r="FH162" i="2"/>
  <c r="FI162" i="2"/>
  <c r="FE163" i="2"/>
  <c r="EJ163" i="2"/>
  <c r="EK162" i="2"/>
  <c r="EL162" i="2"/>
  <c r="EM162" i="2"/>
  <c r="EN162" i="2"/>
  <c r="DP162" i="2"/>
  <c r="DQ162" i="2"/>
  <c r="DR162" i="2"/>
  <c r="DS162" i="2"/>
  <c r="DO163" i="2"/>
  <c r="CU162" i="2"/>
  <c r="CV162" i="2"/>
  <c r="CW162" i="2"/>
  <c r="CX162" i="2"/>
  <c r="CT163" i="2"/>
  <c r="BZ162" i="2"/>
  <c r="CA162" i="2"/>
  <c r="CB162" i="2"/>
  <c r="CC162" i="2"/>
  <c r="BY163" i="2"/>
  <c r="GU164" i="2"/>
  <c r="GV163" i="2"/>
  <c r="GW163" i="2"/>
  <c r="GX163" i="2"/>
  <c r="GY163" i="2"/>
  <c r="FZ164" i="2"/>
  <c r="GA163" i="2"/>
  <c r="GB163" i="2"/>
  <c r="GC163" i="2"/>
  <c r="GD163" i="2"/>
  <c r="FE164" i="2"/>
  <c r="FF163" i="2"/>
  <c r="FG163" i="2"/>
  <c r="FH163" i="2"/>
  <c r="FI163" i="2"/>
  <c r="EJ164" i="2"/>
  <c r="EK163" i="2"/>
  <c r="EL163" i="2"/>
  <c r="EM163" i="2"/>
  <c r="EN163" i="2"/>
  <c r="DP163" i="2"/>
  <c r="DQ163" i="2"/>
  <c r="DR163" i="2"/>
  <c r="DS163" i="2"/>
  <c r="DO164" i="2"/>
  <c r="CT164" i="2"/>
  <c r="CU163" i="2"/>
  <c r="CV163" i="2"/>
  <c r="CW163" i="2"/>
  <c r="CX163" i="2"/>
  <c r="BY164" i="2"/>
  <c r="BZ163" i="2"/>
  <c r="CA163" i="2"/>
  <c r="CB163" i="2"/>
  <c r="CC163" i="2"/>
  <c r="GV164" i="2"/>
  <c r="GW164" i="2"/>
  <c r="GX164" i="2"/>
  <c r="GY164" i="2"/>
  <c r="GU165" i="2"/>
  <c r="FZ165" i="2"/>
  <c r="GA164" i="2"/>
  <c r="GB164" i="2"/>
  <c r="GC164" i="2"/>
  <c r="GD164" i="2"/>
  <c r="FF164" i="2"/>
  <c r="FG164" i="2"/>
  <c r="FH164" i="2"/>
  <c r="FI164" i="2"/>
  <c r="FE165" i="2"/>
  <c r="EK164" i="2"/>
  <c r="EL164" i="2"/>
  <c r="EM164" i="2"/>
  <c r="EN164" i="2"/>
  <c r="EJ165" i="2"/>
  <c r="DO165" i="2"/>
  <c r="DP164" i="2"/>
  <c r="DQ164" i="2"/>
  <c r="DR164" i="2"/>
  <c r="DS164" i="2"/>
  <c r="CT165" i="2"/>
  <c r="CU164" i="2"/>
  <c r="CV164" i="2"/>
  <c r="CW164" i="2"/>
  <c r="CX164" i="2"/>
  <c r="BZ164" i="2"/>
  <c r="CA164" i="2"/>
  <c r="CB164" i="2"/>
  <c r="CC164" i="2"/>
  <c r="BY165" i="2"/>
  <c r="GV165" i="2"/>
  <c r="GW165" i="2"/>
  <c r="GX165" i="2"/>
  <c r="GY165" i="2"/>
  <c r="GU166" i="2"/>
  <c r="FZ166" i="2"/>
  <c r="GA165" i="2"/>
  <c r="GB165" i="2"/>
  <c r="GC165" i="2"/>
  <c r="GD165" i="2"/>
  <c r="FE166" i="2"/>
  <c r="FF165" i="2"/>
  <c r="FG165" i="2"/>
  <c r="FH165" i="2"/>
  <c r="FI165" i="2"/>
  <c r="EJ166" i="2"/>
  <c r="EK165" i="2"/>
  <c r="EL165" i="2"/>
  <c r="EM165" i="2"/>
  <c r="EN165" i="2"/>
  <c r="DO166" i="2"/>
  <c r="DP165" i="2"/>
  <c r="DQ165" i="2"/>
  <c r="DR165" i="2"/>
  <c r="DS165" i="2"/>
  <c r="CT166" i="2"/>
  <c r="CU165" i="2"/>
  <c r="CV165" i="2"/>
  <c r="CW165" i="2"/>
  <c r="CX165" i="2"/>
  <c r="BZ165" i="2"/>
  <c r="CA165" i="2"/>
  <c r="CB165" i="2"/>
  <c r="CC165" i="2"/>
  <c r="BY166" i="2"/>
  <c r="GU167" i="2"/>
  <c r="GV166" i="2"/>
  <c r="GW166" i="2"/>
  <c r="GX166" i="2"/>
  <c r="GY166" i="2"/>
  <c r="FZ167" i="2"/>
  <c r="GA166" i="2"/>
  <c r="GB166" i="2"/>
  <c r="GC166" i="2"/>
  <c r="GD166" i="2"/>
  <c r="FF166" i="2"/>
  <c r="FG166" i="2"/>
  <c r="FH166" i="2"/>
  <c r="FI166" i="2"/>
  <c r="FE167" i="2"/>
  <c r="EK166" i="2"/>
  <c r="EL166" i="2"/>
  <c r="EM166" i="2"/>
  <c r="EN166" i="2"/>
  <c r="EJ167" i="2"/>
  <c r="DO167" i="2"/>
  <c r="DP166" i="2"/>
  <c r="DQ166" i="2"/>
  <c r="DR166" i="2"/>
  <c r="DS166" i="2"/>
  <c r="CT167" i="2"/>
  <c r="CU166" i="2"/>
  <c r="CV166" i="2"/>
  <c r="CW166" i="2"/>
  <c r="CX166" i="2"/>
  <c r="BY167" i="2"/>
  <c r="BZ166" i="2"/>
  <c r="CA166" i="2"/>
  <c r="CB166" i="2"/>
  <c r="CC166" i="2"/>
  <c r="GU168" i="2"/>
  <c r="GV167" i="2"/>
  <c r="GW167" i="2"/>
  <c r="GX167" i="2"/>
  <c r="GY167" i="2"/>
  <c r="GA167" i="2"/>
  <c r="GB167" i="2"/>
  <c r="GC167" i="2"/>
  <c r="GD167" i="2"/>
  <c r="FZ168" i="2"/>
  <c r="FE168" i="2"/>
  <c r="FF167" i="2"/>
  <c r="FG167" i="2"/>
  <c r="FH167" i="2"/>
  <c r="FI167" i="2"/>
  <c r="EJ168" i="2"/>
  <c r="EK167" i="2"/>
  <c r="EL167" i="2"/>
  <c r="EM167" i="2"/>
  <c r="EN167" i="2"/>
  <c r="DO168" i="2"/>
  <c r="DP167" i="2"/>
  <c r="DQ167" i="2"/>
  <c r="DR167" i="2"/>
  <c r="DS167" i="2"/>
  <c r="CT168" i="2"/>
  <c r="CU167" i="2"/>
  <c r="CV167" i="2"/>
  <c r="CW167" i="2"/>
  <c r="CX167" i="2"/>
  <c r="BY168" i="2"/>
  <c r="BZ167" i="2"/>
  <c r="CA167" i="2"/>
  <c r="CB167" i="2"/>
  <c r="CC167" i="2"/>
  <c r="GU169" i="2"/>
  <c r="GV168" i="2"/>
  <c r="GW168" i="2"/>
  <c r="GX168" i="2"/>
  <c r="GY168" i="2"/>
  <c r="FZ169" i="2"/>
  <c r="GA168" i="2"/>
  <c r="GB168" i="2"/>
  <c r="GC168" i="2"/>
  <c r="GD168" i="2"/>
  <c r="FE169" i="2"/>
  <c r="FF168" i="2"/>
  <c r="FG168" i="2"/>
  <c r="FH168" i="2"/>
  <c r="FI168" i="2"/>
  <c r="EJ169" i="2"/>
  <c r="EK168" i="2"/>
  <c r="EL168" i="2"/>
  <c r="EM168" i="2"/>
  <c r="EN168" i="2"/>
  <c r="DO169" i="2"/>
  <c r="DP168" i="2"/>
  <c r="DQ168" i="2"/>
  <c r="DR168" i="2"/>
  <c r="DS168" i="2"/>
  <c r="CU168" i="2"/>
  <c r="CV168" i="2"/>
  <c r="CW168" i="2"/>
  <c r="CX168" i="2"/>
  <c r="CT169" i="2"/>
  <c r="BY169" i="2"/>
  <c r="BZ168" i="2"/>
  <c r="CA168" i="2"/>
  <c r="CB168" i="2"/>
  <c r="CC168" i="2"/>
  <c r="GU170" i="2"/>
  <c r="GV169" i="2"/>
  <c r="GW169" i="2"/>
  <c r="GX169" i="2"/>
  <c r="GY169" i="2"/>
  <c r="GA169" i="2"/>
  <c r="GB169" i="2"/>
  <c r="GC169" i="2"/>
  <c r="GD169" i="2"/>
  <c r="FZ170" i="2"/>
  <c r="FF169" i="2"/>
  <c r="FG169" i="2"/>
  <c r="FH169" i="2"/>
  <c r="FI169" i="2"/>
  <c r="FE170" i="2"/>
  <c r="EJ170" i="2"/>
  <c r="EK169" i="2"/>
  <c r="EL169" i="2"/>
  <c r="EM169" i="2"/>
  <c r="EN169" i="2"/>
  <c r="DO170" i="2"/>
  <c r="DP169" i="2"/>
  <c r="DQ169" i="2"/>
  <c r="DR169" i="2"/>
  <c r="DS169" i="2"/>
  <c r="CT170" i="2"/>
  <c r="CU169" i="2"/>
  <c r="CV169" i="2"/>
  <c r="CW169" i="2"/>
  <c r="CX169" i="2"/>
  <c r="BZ169" i="2"/>
  <c r="CA169" i="2"/>
  <c r="CB169" i="2"/>
  <c r="CC169" i="2"/>
  <c r="BY170" i="2"/>
  <c r="GV170" i="2"/>
  <c r="GW170" i="2"/>
  <c r="GX170" i="2"/>
  <c r="GY170" i="2"/>
  <c r="GU171" i="2"/>
  <c r="FZ171" i="2"/>
  <c r="GA170" i="2"/>
  <c r="GB170" i="2"/>
  <c r="GC170" i="2"/>
  <c r="GD170" i="2"/>
  <c r="FE171" i="2"/>
  <c r="FF170" i="2"/>
  <c r="FG170" i="2"/>
  <c r="FH170" i="2"/>
  <c r="FI170" i="2"/>
  <c r="EJ171" i="2"/>
  <c r="EK170" i="2"/>
  <c r="EL170" i="2"/>
  <c r="EM170" i="2"/>
  <c r="EN170" i="2"/>
  <c r="DO171" i="2"/>
  <c r="DP170" i="2"/>
  <c r="DQ170" i="2"/>
  <c r="DR170" i="2"/>
  <c r="DS170" i="2"/>
  <c r="CU170" i="2"/>
  <c r="CV170" i="2"/>
  <c r="CW170" i="2"/>
  <c r="CX170" i="2"/>
  <c r="CT171" i="2"/>
  <c r="BY171" i="2"/>
  <c r="BZ170" i="2"/>
  <c r="CA170" i="2"/>
  <c r="CB170" i="2"/>
  <c r="CC170" i="2"/>
  <c r="GV171" i="2"/>
  <c r="GW171" i="2"/>
  <c r="GX171" i="2"/>
  <c r="GY171" i="2"/>
  <c r="GU172" i="2"/>
  <c r="GA171" i="2"/>
  <c r="GB171" i="2"/>
  <c r="GC171" i="2"/>
  <c r="GD171" i="2"/>
  <c r="FZ172" i="2"/>
  <c r="FF171" i="2"/>
  <c r="FG171" i="2"/>
  <c r="FH171" i="2"/>
  <c r="FI171" i="2"/>
  <c r="FE172" i="2"/>
  <c r="EK171" i="2"/>
  <c r="EL171" i="2"/>
  <c r="EM171" i="2"/>
  <c r="EN171" i="2"/>
  <c r="EJ172" i="2"/>
  <c r="DP171" i="2"/>
  <c r="DQ171" i="2"/>
  <c r="DR171" i="2"/>
  <c r="DS171" i="2"/>
  <c r="DO172" i="2"/>
  <c r="CT172" i="2"/>
  <c r="CU171" i="2"/>
  <c r="CV171" i="2"/>
  <c r="CW171" i="2"/>
  <c r="CX171" i="2"/>
  <c r="BY172" i="2"/>
  <c r="BZ171" i="2"/>
  <c r="CA171" i="2"/>
  <c r="CB171" i="2"/>
  <c r="CC171" i="2"/>
  <c r="GU173" i="2"/>
  <c r="GV172" i="2"/>
  <c r="GW172" i="2"/>
  <c r="GX172" i="2"/>
  <c r="GY172" i="2"/>
  <c r="FZ173" i="2"/>
  <c r="GA172" i="2"/>
  <c r="GB172" i="2"/>
  <c r="GC172" i="2"/>
  <c r="GD172" i="2"/>
  <c r="FF172" i="2"/>
  <c r="FG172" i="2"/>
  <c r="FH172" i="2"/>
  <c r="FI172" i="2"/>
  <c r="FE173" i="2"/>
  <c r="EK172" i="2"/>
  <c r="EL172" i="2"/>
  <c r="EM172" i="2"/>
  <c r="EN172" i="2"/>
  <c r="EJ173" i="2"/>
  <c r="DO173" i="2"/>
  <c r="DP172" i="2"/>
  <c r="DQ172" i="2"/>
  <c r="DR172" i="2"/>
  <c r="DS172" i="2"/>
  <c r="CT173" i="2"/>
  <c r="CU172" i="2"/>
  <c r="CV172" i="2"/>
  <c r="CW172" i="2"/>
  <c r="CX172" i="2"/>
  <c r="BZ172" i="2"/>
  <c r="CA172" i="2"/>
  <c r="CB172" i="2"/>
  <c r="CC172" i="2"/>
  <c r="BY173" i="2"/>
  <c r="GU174" i="2"/>
  <c r="GV173" i="2"/>
  <c r="GW173" i="2"/>
  <c r="GX173" i="2"/>
  <c r="GY173" i="2"/>
  <c r="GA173" i="2"/>
  <c r="GB173" i="2"/>
  <c r="GC173" i="2"/>
  <c r="GD173" i="2"/>
  <c r="FZ174" i="2"/>
  <c r="FE174" i="2"/>
  <c r="FF173" i="2"/>
  <c r="FG173" i="2"/>
  <c r="FH173" i="2"/>
  <c r="FI173" i="2"/>
  <c r="EJ174" i="2"/>
  <c r="EK173" i="2"/>
  <c r="EL173" i="2"/>
  <c r="EM173" i="2"/>
  <c r="EN173" i="2"/>
  <c r="DP173" i="2"/>
  <c r="DQ173" i="2"/>
  <c r="DR173" i="2"/>
  <c r="DS173" i="2"/>
  <c r="DO174" i="2"/>
  <c r="CT174" i="2"/>
  <c r="CU173" i="2"/>
  <c r="CV173" i="2"/>
  <c r="CW173" i="2"/>
  <c r="CX173" i="2"/>
  <c r="BY174" i="2"/>
  <c r="BZ173" i="2"/>
  <c r="CA173" i="2"/>
  <c r="CB173" i="2"/>
  <c r="CC173" i="2"/>
  <c r="GU175" i="2"/>
  <c r="GV174" i="2"/>
  <c r="GW174" i="2"/>
  <c r="GX174" i="2"/>
  <c r="GY174" i="2"/>
  <c r="FZ175" i="2"/>
  <c r="GA174" i="2"/>
  <c r="GB174" i="2"/>
  <c r="GC174" i="2"/>
  <c r="GD174" i="2"/>
  <c r="FE175" i="2"/>
  <c r="FF174" i="2"/>
  <c r="FG174" i="2"/>
  <c r="FH174" i="2"/>
  <c r="FI174" i="2"/>
  <c r="EJ175" i="2"/>
  <c r="EK174" i="2"/>
  <c r="EL174" i="2"/>
  <c r="EM174" i="2"/>
  <c r="EN174" i="2"/>
  <c r="DP174" i="2"/>
  <c r="DQ174" i="2"/>
  <c r="DR174" i="2"/>
  <c r="DS174" i="2"/>
  <c r="DO175" i="2"/>
  <c r="CT175" i="2"/>
  <c r="CU174" i="2"/>
  <c r="CV174" i="2"/>
  <c r="CW174" i="2"/>
  <c r="CX174" i="2"/>
  <c r="BY175" i="2"/>
  <c r="BZ174" i="2"/>
  <c r="CA174" i="2"/>
  <c r="CB174" i="2"/>
  <c r="CC174" i="2"/>
  <c r="GU176" i="2"/>
  <c r="GV175" i="2"/>
  <c r="GW175" i="2"/>
  <c r="GX175" i="2"/>
  <c r="GY175" i="2"/>
  <c r="GA175" i="2"/>
  <c r="GB175" i="2"/>
  <c r="GC175" i="2"/>
  <c r="GD175" i="2"/>
  <c r="FZ176" i="2"/>
  <c r="FE176" i="2"/>
  <c r="FF175" i="2"/>
  <c r="FG175" i="2"/>
  <c r="FH175" i="2"/>
  <c r="FI175" i="2"/>
  <c r="EK175" i="2"/>
  <c r="EL175" i="2"/>
  <c r="EM175" i="2"/>
  <c r="EN175" i="2"/>
  <c r="EJ176" i="2"/>
  <c r="DP175" i="2"/>
  <c r="DQ175" i="2"/>
  <c r="DR175" i="2"/>
  <c r="DS175" i="2"/>
  <c r="DO176" i="2"/>
  <c r="CT176" i="2"/>
  <c r="CU175" i="2"/>
  <c r="CV175" i="2"/>
  <c r="CW175" i="2"/>
  <c r="CX175" i="2"/>
  <c r="BZ175" i="2"/>
  <c r="CA175" i="2"/>
  <c r="CB175" i="2"/>
  <c r="CC175" i="2"/>
  <c r="BY176" i="2"/>
  <c r="GU177" i="2"/>
  <c r="GV176" i="2"/>
  <c r="GW176" i="2"/>
  <c r="GX176" i="2"/>
  <c r="GY176" i="2"/>
  <c r="FZ177" i="2"/>
  <c r="GA176" i="2"/>
  <c r="GB176" i="2"/>
  <c r="GC176" i="2"/>
  <c r="GD176" i="2"/>
  <c r="FE177" i="2"/>
  <c r="FF176" i="2"/>
  <c r="FG176" i="2"/>
  <c r="FH176" i="2"/>
  <c r="FI176" i="2"/>
  <c r="EJ177" i="2"/>
  <c r="EK176" i="2"/>
  <c r="EL176" i="2"/>
  <c r="EM176" i="2"/>
  <c r="EN176" i="2"/>
  <c r="DO177" i="2"/>
  <c r="DP176" i="2"/>
  <c r="DQ176" i="2"/>
  <c r="DR176" i="2"/>
  <c r="DS176" i="2"/>
  <c r="CT177" i="2"/>
  <c r="CU176" i="2"/>
  <c r="CV176" i="2"/>
  <c r="CW176" i="2"/>
  <c r="CX176" i="2"/>
  <c r="BZ176" i="2"/>
  <c r="CA176" i="2"/>
  <c r="CB176" i="2"/>
  <c r="CC176" i="2"/>
  <c r="BY177" i="2"/>
  <c r="GU178" i="2"/>
  <c r="GV177" i="2"/>
  <c r="GW177" i="2"/>
  <c r="GX177" i="2"/>
  <c r="GY177" i="2"/>
  <c r="FZ178" i="2"/>
  <c r="GA177" i="2"/>
  <c r="GB177" i="2"/>
  <c r="GC177" i="2"/>
  <c r="GD177" i="2"/>
  <c r="FE178" i="2"/>
  <c r="FF177" i="2"/>
  <c r="FG177" i="2"/>
  <c r="FH177" i="2"/>
  <c r="FI177" i="2"/>
  <c r="EJ178" i="2"/>
  <c r="EK177" i="2"/>
  <c r="EL177" i="2"/>
  <c r="EM177" i="2"/>
  <c r="EN177" i="2"/>
  <c r="DO178" i="2"/>
  <c r="DP177" i="2"/>
  <c r="DQ177" i="2"/>
  <c r="DR177" i="2"/>
  <c r="DS177" i="2"/>
  <c r="CU177" i="2"/>
  <c r="CV177" i="2"/>
  <c r="CW177" i="2"/>
  <c r="CX177" i="2"/>
  <c r="CT178" i="2"/>
  <c r="BZ177" i="2"/>
  <c r="CA177" i="2"/>
  <c r="CB177" i="2"/>
  <c r="CC177" i="2"/>
  <c r="BY178" i="2"/>
  <c r="GV178" i="2"/>
  <c r="GW178" i="2"/>
  <c r="GX178" i="2"/>
  <c r="GY178" i="2"/>
  <c r="GU179" i="2"/>
  <c r="GA178" i="2"/>
  <c r="GB178" i="2"/>
  <c r="GC178" i="2"/>
  <c r="GD178" i="2"/>
  <c r="FZ179" i="2"/>
  <c r="FE179" i="2"/>
  <c r="FF178" i="2"/>
  <c r="FG178" i="2"/>
  <c r="FH178" i="2"/>
  <c r="FI178" i="2"/>
  <c r="EK178" i="2"/>
  <c r="EL178" i="2"/>
  <c r="EM178" i="2"/>
  <c r="EN178" i="2"/>
  <c r="EJ179" i="2"/>
  <c r="DO179" i="2"/>
  <c r="DP178" i="2"/>
  <c r="DQ178" i="2"/>
  <c r="DR178" i="2"/>
  <c r="DS178" i="2"/>
  <c r="CT179" i="2"/>
  <c r="CU178" i="2"/>
  <c r="CV178" i="2"/>
  <c r="CW178" i="2"/>
  <c r="CX178" i="2"/>
  <c r="BY179" i="2"/>
  <c r="BZ178" i="2"/>
  <c r="CA178" i="2"/>
  <c r="CB178" i="2"/>
  <c r="CC178" i="2"/>
  <c r="GU180" i="2"/>
  <c r="GV179" i="2"/>
  <c r="GW179" i="2"/>
  <c r="GX179" i="2"/>
  <c r="GY179" i="2"/>
  <c r="FZ180" i="2"/>
  <c r="GA179" i="2"/>
  <c r="GB179" i="2"/>
  <c r="GC179" i="2"/>
  <c r="GD179" i="2"/>
  <c r="FE180" i="2"/>
  <c r="FF179" i="2"/>
  <c r="FG179" i="2"/>
  <c r="FH179" i="2"/>
  <c r="FI179" i="2"/>
  <c r="EK179" i="2"/>
  <c r="EL179" i="2"/>
  <c r="EM179" i="2"/>
  <c r="EN179" i="2"/>
  <c r="EJ180" i="2"/>
  <c r="DP179" i="2"/>
  <c r="DQ179" i="2"/>
  <c r="DR179" i="2"/>
  <c r="DS179" i="2"/>
  <c r="DO180" i="2"/>
  <c r="CT180" i="2"/>
  <c r="CU179" i="2"/>
  <c r="CV179" i="2"/>
  <c r="CW179" i="2"/>
  <c r="CX179" i="2"/>
  <c r="BY180" i="2"/>
  <c r="BZ179" i="2"/>
  <c r="CA179" i="2"/>
  <c r="CB179" i="2"/>
  <c r="CC179" i="2"/>
  <c r="GV180" i="2"/>
  <c r="GW180" i="2"/>
  <c r="GX180" i="2"/>
  <c r="GY180" i="2"/>
  <c r="GU181" i="2"/>
  <c r="FZ181" i="2"/>
  <c r="GA180" i="2"/>
  <c r="GB180" i="2"/>
  <c r="GC180" i="2"/>
  <c r="GD180" i="2"/>
  <c r="FE181" i="2"/>
  <c r="FF180" i="2"/>
  <c r="FG180" i="2"/>
  <c r="FH180" i="2"/>
  <c r="FI180" i="2"/>
  <c r="EJ181" i="2"/>
  <c r="EK180" i="2"/>
  <c r="EL180" i="2"/>
  <c r="EM180" i="2"/>
  <c r="EN180" i="2"/>
  <c r="DP180" i="2"/>
  <c r="DQ180" i="2"/>
  <c r="DR180" i="2"/>
  <c r="DS180" i="2"/>
  <c r="DO181" i="2"/>
  <c r="CT181" i="2"/>
  <c r="CU180" i="2"/>
  <c r="CV180" i="2"/>
  <c r="CW180" i="2"/>
  <c r="CX180" i="2"/>
  <c r="BY181" i="2"/>
  <c r="BZ180" i="2"/>
  <c r="CA180" i="2"/>
  <c r="CB180" i="2"/>
  <c r="CC180" i="2"/>
  <c r="GU182" i="2"/>
  <c r="GV181" i="2"/>
  <c r="GW181" i="2"/>
  <c r="GX181" i="2"/>
  <c r="GY181" i="2"/>
  <c r="FZ182" i="2"/>
  <c r="GA181" i="2"/>
  <c r="GB181" i="2"/>
  <c r="GC181" i="2"/>
  <c r="GD181" i="2"/>
  <c r="FE182" i="2"/>
  <c r="FF181" i="2"/>
  <c r="FG181" i="2"/>
  <c r="FH181" i="2"/>
  <c r="FI181" i="2"/>
  <c r="EJ182" i="2"/>
  <c r="EK181" i="2"/>
  <c r="EL181" i="2"/>
  <c r="EM181" i="2"/>
  <c r="EN181" i="2"/>
  <c r="DO182" i="2"/>
  <c r="DP181" i="2"/>
  <c r="DQ181" i="2"/>
  <c r="DR181" i="2"/>
  <c r="DS181" i="2"/>
  <c r="CU181" i="2"/>
  <c r="CV181" i="2"/>
  <c r="CW181" i="2"/>
  <c r="CX181" i="2"/>
  <c r="CT182" i="2"/>
  <c r="BZ181" i="2"/>
  <c r="CA181" i="2"/>
  <c r="CB181" i="2"/>
  <c r="CC181" i="2"/>
  <c r="BY182" i="2"/>
  <c r="GU183" i="2"/>
  <c r="GV182" i="2"/>
  <c r="GW182" i="2"/>
  <c r="GX182" i="2"/>
  <c r="GY182" i="2"/>
  <c r="GA182" i="2"/>
  <c r="GB182" i="2"/>
  <c r="GC182" i="2"/>
  <c r="GD182" i="2"/>
  <c r="FZ183" i="2"/>
  <c r="FE183" i="2"/>
  <c r="FF182" i="2"/>
  <c r="FG182" i="2"/>
  <c r="FH182" i="2"/>
  <c r="FI182" i="2"/>
  <c r="EK182" i="2"/>
  <c r="EL182" i="2"/>
  <c r="EM182" i="2"/>
  <c r="EN182" i="2"/>
  <c r="EJ183" i="2"/>
  <c r="DP182" i="2"/>
  <c r="DQ182" i="2"/>
  <c r="DR182" i="2"/>
  <c r="DS182" i="2"/>
  <c r="DO183" i="2"/>
  <c r="CU182" i="2"/>
  <c r="CV182" i="2"/>
  <c r="CW182" i="2"/>
  <c r="CX182" i="2"/>
  <c r="CT183" i="2"/>
  <c r="BY183" i="2"/>
  <c r="BZ182" i="2"/>
  <c r="CA182" i="2"/>
  <c r="CB182" i="2"/>
  <c r="CC182" i="2"/>
  <c r="GU184" i="2"/>
  <c r="GV183" i="2"/>
  <c r="GW183" i="2"/>
  <c r="GX183" i="2"/>
  <c r="GY183" i="2"/>
  <c r="FZ184" i="2"/>
  <c r="GA183" i="2"/>
  <c r="GB183" i="2"/>
  <c r="GC183" i="2"/>
  <c r="GD183" i="2"/>
  <c r="FF183" i="2"/>
  <c r="FG183" i="2"/>
  <c r="FH183" i="2"/>
  <c r="FI183" i="2"/>
  <c r="FE184" i="2"/>
  <c r="EJ184" i="2"/>
  <c r="EK183" i="2"/>
  <c r="EL183" i="2"/>
  <c r="EM183" i="2"/>
  <c r="EN183" i="2"/>
  <c r="DO184" i="2"/>
  <c r="DP183" i="2"/>
  <c r="DQ183" i="2"/>
  <c r="DR183" i="2"/>
  <c r="DS183" i="2"/>
  <c r="CT184" i="2"/>
  <c r="CU183" i="2"/>
  <c r="CV183" i="2"/>
  <c r="CW183" i="2"/>
  <c r="CX183" i="2"/>
  <c r="BY184" i="2"/>
  <c r="BZ183" i="2"/>
  <c r="CA183" i="2"/>
  <c r="CB183" i="2"/>
  <c r="CC183" i="2"/>
  <c r="GU185" i="2"/>
  <c r="GV184" i="2"/>
  <c r="GW184" i="2"/>
  <c r="GX184" i="2"/>
  <c r="GY184" i="2"/>
  <c r="FZ185" i="2"/>
  <c r="GA184" i="2"/>
  <c r="GB184" i="2"/>
  <c r="GC184" i="2"/>
  <c r="GD184" i="2"/>
  <c r="FF184" i="2"/>
  <c r="FG184" i="2"/>
  <c r="FH184" i="2"/>
  <c r="FI184" i="2"/>
  <c r="FE185" i="2"/>
  <c r="EJ185" i="2"/>
  <c r="EK184" i="2"/>
  <c r="EL184" i="2"/>
  <c r="EM184" i="2"/>
  <c r="EN184" i="2"/>
  <c r="DO185" i="2"/>
  <c r="DP184" i="2"/>
  <c r="DQ184" i="2"/>
  <c r="DR184" i="2"/>
  <c r="DS184" i="2"/>
  <c r="CT185" i="2"/>
  <c r="CU184" i="2"/>
  <c r="CV184" i="2"/>
  <c r="CW184" i="2"/>
  <c r="CX184" i="2"/>
  <c r="BY185" i="2"/>
  <c r="BZ184" i="2"/>
  <c r="CA184" i="2"/>
  <c r="CB184" i="2"/>
  <c r="CC184" i="2"/>
  <c r="GU186" i="2"/>
  <c r="GV185" i="2"/>
  <c r="GW185" i="2"/>
  <c r="GX185" i="2"/>
  <c r="GY185" i="2"/>
  <c r="FZ186" i="2"/>
  <c r="GA185" i="2"/>
  <c r="GB185" i="2"/>
  <c r="GC185" i="2"/>
  <c r="GD185" i="2"/>
  <c r="FE186" i="2"/>
  <c r="FF185" i="2"/>
  <c r="FG185" i="2"/>
  <c r="FH185" i="2"/>
  <c r="FI185" i="2"/>
  <c r="EJ186" i="2"/>
  <c r="EK185" i="2"/>
  <c r="EL185" i="2"/>
  <c r="EM185" i="2"/>
  <c r="EN185" i="2"/>
  <c r="DO186" i="2"/>
  <c r="DP185" i="2"/>
  <c r="DQ185" i="2"/>
  <c r="DR185" i="2"/>
  <c r="DS185" i="2"/>
  <c r="CT186" i="2"/>
  <c r="CU185" i="2"/>
  <c r="CV185" i="2"/>
  <c r="CW185" i="2"/>
  <c r="CX185" i="2"/>
  <c r="BY186" i="2"/>
  <c r="BZ185" i="2"/>
  <c r="CA185" i="2"/>
  <c r="CB185" i="2"/>
  <c r="CC185" i="2"/>
  <c r="GV186" i="2"/>
  <c r="GW186" i="2"/>
  <c r="GX186" i="2"/>
  <c r="GY186" i="2"/>
  <c r="GU187" i="2"/>
  <c r="GA186" i="2"/>
  <c r="GB186" i="2"/>
  <c r="GC186" i="2"/>
  <c r="GD186" i="2"/>
  <c r="FZ187" i="2"/>
  <c r="FE187" i="2"/>
  <c r="FF186" i="2"/>
  <c r="FG186" i="2"/>
  <c r="FH186" i="2"/>
  <c r="FI186" i="2"/>
  <c r="EJ187" i="2"/>
  <c r="EK186" i="2"/>
  <c r="EL186" i="2"/>
  <c r="EM186" i="2"/>
  <c r="EN186" i="2"/>
  <c r="DP186" i="2"/>
  <c r="DQ186" i="2"/>
  <c r="DR186" i="2"/>
  <c r="DS186" i="2"/>
  <c r="DO187" i="2"/>
  <c r="CT187" i="2"/>
  <c r="CU186" i="2"/>
  <c r="CV186" i="2"/>
  <c r="CW186" i="2"/>
  <c r="CX186" i="2"/>
  <c r="BY187" i="2"/>
  <c r="BZ186" i="2"/>
  <c r="CA186" i="2"/>
  <c r="CB186" i="2"/>
  <c r="CC186" i="2"/>
  <c r="GU188" i="2"/>
  <c r="GV187" i="2"/>
  <c r="GW187" i="2"/>
  <c r="GX187" i="2"/>
  <c r="GY187" i="2"/>
  <c r="GA187" i="2"/>
  <c r="GB187" i="2"/>
  <c r="GC187" i="2"/>
  <c r="GD187" i="2"/>
  <c r="FZ188" i="2"/>
  <c r="FF187" i="2"/>
  <c r="FG187" i="2"/>
  <c r="FH187" i="2"/>
  <c r="FI187" i="2"/>
  <c r="FE188" i="2"/>
  <c r="EK187" i="2"/>
  <c r="EL187" i="2"/>
  <c r="EM187" i="2"/>
  <c r="EN187" i="2"/>
  <c r="EJ188" i="2"/>
  <c r="DP187" i="2"/>
  <c r="DQ187" i="2"/>
  <c r="DR187" i="2"/>
  <c r="DS187" i="2"/>
  <c r="DO188" i="2"/>
  <c r="CT188" i="2"/>
  <c r="CU187" i="2"/>
  <c r="CV187" i="2"/>
  <c r="CW187" i="2"/>
  <c r="CX187" i="2"/>
  <c r="BZ187" i="2"/>
  <c r="CA187" i="2"/>
  <c r="CB187" i="2"/>
  <c r="CC187" i="2"/>
  <c r="BY188" i="2"/>
  <c r="GV188" i="2"/>
  <c r="GW188" i="2"/>
  <c r="GX188" i="2"/>
  <c r="GY188" i="2"/>
  <c r="GU189" i="2"/>
  <c r="GA188" i="2"/>
  <c r="GB188" i="2"/>
  <c r="GC188" i="2"/>
  <c r="GD188" i="2"/>
  <c r="FZ189" i="2"/>
  <c r="FE189" i="2"/>
  <c r="FF188" i="2"/>
  <c r="FG188" i="2"/>
  <c r="FH188" i="2"/>
  <c r="FI188" i="2"/>
  <c r="EJ189" i="2"/>
  <c r="EK188" i="2"/>
  <c r="EL188" i="2"/>
  <c r="EM188" i="2"/>
  <c r="EN188" i="2"/>
  <c r="DO189" i="2"/>
  <c r="DP188" i="2"/>
  <c r="DQ188" i="2"/>
  <c r="DR188" i="2"/>
  <c r="DS188" i="2"/>
  <c r="CT189" i="2"/>
  <c r="CU188" i="2"/>
  <c r="CV188" i="2"/>
  <c r="CW188" i="2"/>
  <c r="CX188" i="2"/>
  <c r="BY189" i="2"/>
  <c r="BZ188" i="2"/>
  <c r="CA188" i="2"/>
  <c r="CB188" i="2"/>
  <c r="CC188" i="2"/>
  <c r="GV189" i="2"/>
  <c r="GW189" i="2"/>
  <c r="GX189" i="2"/>
  <c r="GY189" i="2"/>
  <c r="GU190" i="2"/>
  <c r="GA189" i="2"/>
  <c r="GB189" i="2"/>
  <c r="GC189" i="2"/>
  <c r="GD189" i="2"/>
  <c r="FZ190" i="2"/>
  <c r="FF189" i="2"/>
  <c r="FG189" i="2"/>
  <c r="FH189" i="2"/>
  <c r="FI189" i="2"/>
  <c r="FE190" i="2"/>
  <c r="EK189" i="2"/>
  <c r="EL189" i="2"/>
  <c r="EM189" i="2"/>
  <c r="EN189" i="2"/>
  <c r="EJ190" i="2"/>
  <c r="DP189" i="2"/>
  <c r="DQ189" i="2"/>
  <c r="DR189" i="2"/>
  <c r="DS189" i="2"/>
  <c r="DO190" i="2"/>
  <c r="CT190" i="2"/>
  <c r="CU189" i="2"/>
  <c r="CV189" i="2"/>
  <c r="CW189" i="2"/>
  <c r="CX189" i="2"/>
  <c r="BY190" i="2"/>
  <c r="BZ189" i="2"/>
  <c r="CA189" i="2"/>
  <c r="CB189" i="2"/>
  <c r="CC189" i="2"/>
  <c r="GV190" i="2"/>
  <c r="GW190" i="2"/>
  <c r="GX190" i="2"/>
  <c r="GY190" i="2"/>
  <c r="GU191" i="2"/>
  <c r="GA190" i="2"/>
  <c r="GB190" i="2"/>
  <c r="GC190" i="2"/>
  <c r="GD190" i="2"/>
  <c r="FZ191" i="2"/>
  <c r="FF190" i="2"/>
  <c r="FG190" i="2"/>
  <c r="FH190" i="2"/>
  <c r="FI190" i="2"/>
  <c r="FE191" i="2"/>
  <c r="EK190" i="2"/>
  <c r="EL190" i="2"/>
  <c r="EM190" i="2"/>
  <c r="EN190" i="2"/>
  <c r="EJ191" i="2"/>
  <c r="DO191" i="2"/>
  <c r="DP190" i="2"/>
  <c r="DQ190" i="2"/>
  <c r="DR190" i="2"/>
  <c r="DS190" i="2"/>
  <c r="CT191" i="2"/>
  <c r="CU190" i="2"/>
  <c r="CV190" i="2"/>
  <c r="CW190" i="2"/>
  <c r="CX190" i="2"/>
  <c r="BZ190" i="2"/>
  <c r="CA190" i="2"/>
  <c r="CB190" i="2"/>
  <c r="CC190" i="2"/>
  <c r="BY191" i="2"/>
  <c r="GU192" i="2"/>
  <c r="GV191" i="2"/>
  <c r="GW191" i="2"/>
  <c r="GX191" i="2"/>
  <c r="GY191" i="2"/>
  <c r="FZ192" i="2"/>
  <c r="GA191" i="2"/>
  <c r="GB191" i="2"/>
  <c r="GC191" i="2"/>
  <c r="GD191" i="2"/>
  <c r="FE192" i="2"/>
  <c r="FF191" i="2"/>
  <c r="FG191" i="2"/>
  <c r="FH191" i="2"/>
  <c r="FI191" i="2"/>
  <c r="EJ192" i="2"/>
  <c r="EK191" i="2"/>
  <c r="EL191" i="2"/>
  <c r="EM191" i="2"/>
  <c r="EN191" i="2"/>
  <c r="DP191" i="2"/>
  <c r="DQ191" i="2"/>
  <c r="DR191" i="2"/>
  <c r="DS191" i="2"/>
  <c r="DO192" i="2"/>
  <c r="CT192" i="2"/>
  <c r="CU191" i="2"/>
  <c r="CV191" i="2"/>
  <c r="CW191" i="2"/>
  <c r="CX191" i="2"/>
  <c r="BY192" i="2"/>
  <c r="BZ191" i="2"/>
  <c r="CA191" i="2"/>
  <c r="CB191" i="2"/>
  <c r="CC191" i="2"/>
  <c r="GU193" i="2"/>
  <c r="GV192" i="2"/>
  <c r="GW192" i="2"/>
  <c r="GX192" i="2"/>
  <c r="GY192" i="2"/>
  <c r="FZ193" i="2"/>
  <c r="GA192" i="2"/>
  <c r="GB192" i="2"/>
  <c r="GC192" i="2"/>
  <c r="GD192" i="2"/>
  <c r="FE193" i="2"/>
  <c r="FF192" i="2"/>
  <c r="FG192" i="2"/>
  <c r="FH192" i="2"/>
  <c r="FI192" i="2"/>
  <c r="EK192" i="2"/>
  <c r="EL192" i="2"/>
  <c r="EM192" i="2"/>
  <c r="EN192" i="2"/>
  <c r="EJ193" i="2"/>
  <c r="DP192" i="2"/>
  <c r="DQ192" i="2"/>
  <c r="DR192" i="2"/>
  <c r="DS192" i="2"/>
  <c r="DO193" i="2"/>
  <c r="CT193" i="2"/>
  <c r="CU192" i="2"/>
  <c r="CV192" i="2"/>
  <c r="CW192" i="2"/>
  <c r="CX192" i="2"/>
  <c r="BZ192" i="2"/>
  <c r="CA192" i="2"/>
  <c r="CB192" i="2"/>
  <c r="CC192" i="2"/>
  <c r="BY193" i="2"/>
  <c r="GV193" i="2"/>
  <c r="GW193" i="2"/>
  <c r="GX193" i="2"/>
  <c r="GY193" i="2"/>
  <c r="GU194" i="2"/>
  <c r="FZ194" i="2"/>
  <c r="GA193" i="2"/>
  <c r="GB193" i="2"/>
  <c r="GC193" i="2"/>
  <c r="GD193" i="2"/>
  <c r="FF193" i="2"/>
  <c r="FG193" i="2"/>
  <c r="FH193" i="2"/>
  <c r="FI193" i="2"/>
  <c r="FE194" i="2"/>
  <c r="EK193" i="2"/>
  <c r="EL193" i="2"/>
  <c r="EM193" i="2"/>
  <c r="EN193" i="2"/>
  <c r="EJ194" i="2"/>
  <c r="DO194" i="2"/>
  <c r="DP193" i="2"/>
  <c r="DQ193" i="2"/>
  <c r="DR193" i="2"/>
  <c r="DS193" i="2"/>
  <c r="CT194" i="2"/>
  <c r="CU193" i="2"/>
  <c r="CV193" i="2"/>
  <c r="CW193" i="2"/>
  <c r="CX193" i="2"/>
  <c r="BZ193" i="2"/>
  <c r="CA193" i="2"/>
  <c r="CB193" i="2"/>
  <c r="CC193" i="2"/>
  <c r="BY194" i="2"/>
  <c r="GV194" i="2"/>
  <c r="GW194" i="2"/>
  <c r="GX194" i="2"/>
  <c r="GY194" i="2"/>
  <c r="GU195" i="2"/>
  <c r="FZ195" i="2"/>
  <c r="GA194" i="2"/>
  <c r="GB194" i="2"/>
  <c r="GC194" i="2"/>
  <c r="GD194" i="2"/>
  <c r="FE195" i="2"/>
  <c r="FF194" i="2"/>
  <c r="FG194" i="2"/>
  <c r="FH194" i="2"/>
  <c r="FI194" i="2"/>
  <c r="EK194" i="2"/>
  <c r="EL194" i="2"/>
  <c r="EM194" i="2"/>
  <c r="EN194" i="2"/>
  <c r="EJ195" i="2"/>
  <c r="DO195" i="2"/>
  <c r="DP194" i="2"/>
  <c r="DQ194" i="2"/>
  <c r="DR194" i="2"/>
  <c r="DS194" i="2"/>
  <c r="CT195" i="2"/>
  <c r="CU194" i="2"/>
  <c r="CV194" i="2"/>
  <c r="CW194" i="2"/>
  <c r="CX194" i="2"/>
  <c r="BZ194" i="2"/>
  <c r="CA194" i="2"/>
  <c r="CB194" i="2"/>
  <c r="CC194" i="2"/>
  <c r="BY195" i="2"/>
  <c r="GU196" i="2"/>
  <c r="GV195" i="2"/>
  <c r="GW195" i="2"/>
  <c r="GX195" i="2"/>
  <c r="GY195" i="2"/>
  <c r="FZ196" i="2"/>
  <c r="GA195" i="2"/>
  <c r="GB195" i="2"/>
  <c r="GC195" i="2"/>
  <c r="GD195" i="2"/>
  <c r="FE196" i="2"/>
  <c r="FF195" i="2"/>
  <c r="FG195" i="2"/>
  <c r="FH195" i="2"/>
  <c r="FI195" i="2"/>
  <c r="EJ196" i="2"/>
  <c r="EK195" i="2"/>
  <c r="EL195" i="2"/>
  <c r="EM195" i="2"/>
  <c r="EN195" i="2"/>
  <c r="DP195" i="2"/>
  <c r="DQ195" i="2"/>
  <c r="DR195" i="2"/>
  <c r="DS195" i="2"/>
  <c r="DO196" i="2"/>
  <c r="CT196" i="2"/>
  <c r="CU195" i="2"/>
  <c r="CV195" i="2"/>
  <c r="CW195" i="2"/>
  <c r="CX195" i="2"/>
  <c r="BY196" i="2"/>
  <c r="BZ195" i="2"/>
  <c r="CA195" i="2"/>
  <c r="CB195" i="2"/>
  <c r="CC195" i="2"/>
  <c r="GV196" i="2"/>
  <c r="GW196" i="2"/>
  <c r="GX196" i="2"/>
  <c r="GY196" i="2"/>
  <c r="GU197" i="2"/>
  <c r="FZ197" i="2"/>
  <c r="GA196" i="2"/>
  <c r="GB196" i="2"/>
  <c r="GC196" i="2"/>
  <c r="GD196" i="2"/>
  <c r="FE197" i="2"/>
  <c r="FF196" i="2"/>
  <c r="FG196" i="2"/>
  <c r="FH196" i="2"/>
  <c r="FI196" i="2"/>
  <c r="EK196" i="2"/>
  <c r="EL196" i="2"/>
  <c r="EM196" i="2"/>
  <c r="EN196" i="2"/>
  <c r="EJ197" i="2"/>
  <c r="DO197" i="2"/>
  <c r="DP196" i="2"/>
  <c r="DQ196" i="2"/>
  <c r="DR196" i="2"/>
  <c r="DS196" i="2"/>
  <c r="CU196" i="2"/>
  <c r="CV196" i="2"/>
  <c r="CW196" i="2"/>
  <c r="CX196" i="2"/>
  <c r="CT197" i="2"/>
  <c r="BY197" i="2"/>
  <c r="BZ196" i="2"/>
  <c r="CA196" i="2"/>
  <c r="CB196" i="2"/>
  <c r="CC196" i="2"/>
  <c r="GU198" i="2"/>
  <c r="GV197" i="2"/>
  <c r="GW197" i="2"/>
  <c r="GX197" i="2"/>
  <c r="GY197" i="2"/>
  <c r="GA197" i="2"/>
  <c r="GB197" i="2"/>
  <c r="GC197" i="2"/>
  <c r="GD197" i="2"/>
  <c r="FZ198" i="2"/>
  <c r="FF197" i="2"/>
  <c r="FG197" i="2"/>
  <c r="FH197" i="2"/>
  <c r="FI197" i="2"/>
  <c r="FE198" i="2"/>
  <c r="EJ198" i="2"/>
  <c r="EK197" i="2"/>
  <c r="EL197" i="2"/>
  <c r="EM197" i="2"/>
  <c r="EN197" i="2"/>
  <c r="DP197" i="2"/>
  <c r="DQ197" i="2"/>
  <c r="DR197" i="2"/>
  <c r="DS197" i="2"/>
  <c r="DO198" i="2"/>
  <c r="CT198" i="2"/>
  <c r="CU197" i="2"/>
  <c r="CV197" i="2"/>
  <c r="CW197" i="2"/>
  <c r="CX197" i="2"/>
  <c r="BY198" i="2"/>
  <c r="BZ197" i="2"/>
  <c r="CA197" i="2"/>
  <c r="CB197" i="2"/>
  <c r="CC197" i="2"/>
  <c r="GU199" i="2"/>
  <c r="GV198" i="2"/>
  <c r="GW198" i="2"/>
  <c r="GX198" i="2"/>
  <c r="GY198" i="2"/>
  <c r="FZ199" i="2"/>
  <c r="GA198" i="2"/>
  <c r="GB198" i="2"/>
  <c r="GC198" i="2"/>
  <c r="GD198" i="2"/>
  <c r="FE199" i="2"/>
  <c r="FF198" i="2"/>
  <c r="FG198" i="2"/>
  <c r="FH198" i="2"/>
  <c r="FI198" i="2"/>
  <c r="EJ199" i="2"/>
  <c r="EK198" i="2"/>
  <c r="EL198" i="2"/>
  <c r="EM198" i="2"/>
  <c r="EN198" i="2"/>
  <c r="DO199" i="2"/>
  <c r="DP198" i="2"/>
  <c r="DQ198" i="2"/>
  <c r="DR198" i="2"/>
  <c r="DS198" i="2"/>
  <c r="CT199" i="2"/>
  <c r="CU198" i="2"/>
  <c r="CV198" i="2"/>
  <c r="CW198" i="2"/>
  <c r="CX198" i="2"/>
  <c r="BY199" i="2"/>
  <c r="BZ198" i="2"/>
  <c r="CA198" i="2"/>
  <c r="CB198" i="2"/>
  <c r="CC198" i="2"/>
  <c r="GU200" i="2"/>
  <c r="GV199" i="2"/>
  <c r="GW199" i="2"/>
  <c r="GX199" i="2"/>
  <c r="GY199" i="2"/>
  <c r="FZ200" i="2"/>
  <c r="GA199" i="2"/>
  <c r="GB199" i="2"/>
  <c r="GC199" i="2"/>
  <c r="GD199" i="2"/>
  <c r="FF199" i="2"/>
  <c r="FG199" i="2"/>
  <c r="FH199" i="2"/>
  <c r="FI199" i="2"/>
  <c r="FE200" i="2"/>
  <c r="EK199" i="2"/>
  <c r="EL199" i="2"/>
  <c r="EM199" i="2"/>
  <c r="EN199" i="2"/>
  <c r="EJ200" i="2"/>
  <c r="DP199" i="2"/>
  <c r="DQ199" i="2"/>
  <c r="DR199" i="2"/>
  <c r="DS199" i="2"/>
  <c r="DO200" i="2"/>
  <c r="CU199" i="2"/>
  <c r="CV199" i="2"/>
  <c r="CW199" i="2"/>
  <c r="CX199" i="2"/>
  <c r="CT200" i="2"/>
  <c r="BY200" i="2"/>
  <c r="BZ199" i="2"/>
  <c r="CA199" i="2"/>
  <c r="CB199" i="2"/>
  <c r="CC199" i="2"/>
  <c r="GU201" i="2"/>
  <c r="GV200" i="2"/>
  <c r="GW200" i="2"/>
  <c r="GX200" i="2"/>
  <c r="GY200" i="2"/>
  <c r="FZ201" i="2"/>
  <c r="GA200" i="2"/>
  <c r="GB200" i="2"/>
  <c r="GC200" i="2"/>
  <c r="GD200" i="2"/>
  <c r="FE201" i="2"/>
  <c r="FF200" i="2"/>
  <c r="FG200" i="2"/>
  <c r="FH200" i="2"/>
  <c r="FI200" i="2"/>
  <c r="EJ201" i="2"/>
  <c r="EK200" i="2"/>
  <c r="EL200" i="2"/>
  <c r="EM200" i="2"/>
  <c r="EN200" i="2"/>
  <c r="DO201" i="2"/>
  <c r="DP200" i="2"/>
  <c r="DQ200" i="2"/>
  <c r="DR200" i="2"/>
  <c r="DS200" i="2"/>
  <c r="CT201" i="2"/>
  <c r="CU200" i="2"/>
  <c r="CV200" i="2"/>
  <c r="CW200" i="2"/>
  <c r="CX200" i="2"/>
  <c r="BY201" i="2"/>
  <c r="BZ200" i="2"/>
  <c r="CA200" i="2"/>
  <c r="CB200" i="2"/>
  <c r="CC200" i="2"/>
  <c r="GU202" i="2"/>
  <c r="GV201" i="2"/>
  <c r="GW201" i="2"/>
  <c r="GX201" i="2"/>
  <c r="GY201" i="2"/>
  <c r="FZ202" i="2"/>
  <c r="GA201" i="2"/>
  <c r="GB201" i="2"/>
  <c r="GC201" i="2"/>
  <c r="GD201" i="2"/>
  <c r="FF201" i="2"/>
  <c r="FG201" i="2"/>
  <c r="FH201" i="2"/>
  <c r="FI201" i="2"/>
  <c r="FE202" i="2"/>
  <c r="EJ202" i="2"/>
  <c r="EK201" i="2"/>
  <c r="EL201" i="2"/>
  <c r="EM201" i="2"/>
  <c r="EN201" i="2"/>
  <c r="DO202" i="2"/>
  <c r="DP201" i="2"/>
  <c r="DQ201" i="2"/>
  <c r="DR201" i="2"/>
  <c r="DS201" i="2"/>
  <c r="CT202" i="2"/>
  <c r="CU201" i="2"/>
  <c r="CV201" i="2"/>
  <c r="CW201" i="2"/>
  <c r="CX201" i="2"/>
  <c r="BZ201" i="2"/>
  <c r="CA201" i="2"/>
  <c r="CB201" i="2"/>
  <c r="CC201" i="2"/>
  <c r="BY202" i="2"/>
  <c r="GU203" i="2"/>
  <c r="GV203" i="2"/>
  <c r="GW203" i="2"/>
  <c r="GX203" i="2"/>
  <c r="GY203" i="2"/>
  <c r="GV202" i="2"/>
  <c r="GW202" i="2"/>
  <c r="GX202" i="2"/>
  <c r="GY202" i="2"/>
  <c r="GA202" i="2"/>
  <c r="GB202" i="2"/>
  <c r="GC202" i="2"/>
  <c r="GD202" i="2"/>
  <c r="FZ203" i="2"/>
  <c r="GA203" i="2"/>
  <c r="GB203" i="2"/>
  <c r="GC203" i="2"/>
  <c r="GD203" i="2"/>
  <c r="FE203" i="2"/>
  <c r="FF203" i="2"/>
  <c r="FG203" i="2"/>
  <c r="FH203" i="2"/>
  <c r="FI203" i="2"/>
  <c r="FF202" i="2"/>
  <c r="FG202" i="2"/>
  <c r="FH202" i="2"/>
  <c r="FI202" i="2"/>
  <c r="EK202" i="2"/>
  <c r="EL202" i="2"/>
  <c r="EM202" i="2"/>
  <c r="EN202" i="2"/>
  <c r="EJ203" i="2"/>
  <c r="EK203" i="2"/>
  <c r="EL203" i="2"/>
  <c r="EM203" i="2"/>
  <c r="EN203" i="2"/>
  <c r="DP202" i="2"/>
  <c r="DQ202" i="2"/>
  <c r="DR202" i="2"/>
  <c r="DS202" i="2"/>
  <c r="DO203" i="2"/>
  <c r="DP203" i="2"/>
  <c r="DQ203" i="2"/>
  <c r="DR203" i="2"/>
  <c r="DS203" i="2"/>
  <c r="CT203" i="2"/>
  <c r="CU203" i="2"/>
  <c r="CV203" i="2"/>
  <c r="CW203" i="2"/>
  <c r="CX203" i="2"/>
  <c r="CU202" i="2"/>
  <c r="CV202" i="2"/>
  <c r="CW202" i="2"/>
  <c r="CX202" i="2"/>
  <c r="BZ202" i="2"/>
  <c r="CA202" i="2"/>
  <c r="CB202" i="2"/>
  <c r="CC202" i="2"/>
  <c r="BY203" i="2"/>
  <c r="BZ203" i="2"/>
  <c r="CA203" i="2"/>
  <c r="CB203" i="2"/>
  <c r="CC203" i="2"/>
  <c r="F14" i="4" l="1"/>
  <c r="G14" i="4" s="1"/>
  <c r="F9" i="4"/>
  <c r="G9" i="4" s="1"/>
  <c r="L9" i="4" s="1"/>
  <c r="F13" i="4"/>
  <c r="G13" i="4" s="1"/>
  <c r="F15" i="4"/>
  <c r="G15" i="4" s="1"/>
  <c r="L15" i="4" s="1"/>
  <c r="L14" i="4"/>
  <c r="D19" i="1"/>
  <c r="L13" i="4"/>
  <c r="BC201" i="2" a="1"/>
  <c r="BC201" i="2" s="1"/>
  <c r="BC198" i="2" a="1"/>
  <c r="BC198" i="2" s="1"/>
  <c r="AH202" i="2" a="1"/>
  <c r="AH202" i="2" s="1"/>
  <c r="AH200" i="2" a="1"/>
  <c r="AH200" i="2" s="1"/>
  <c r="C5" i="2"/>
  <c r="G4" i="2"/>
  <c r="AH192" i="2" a="1"/>
  <c r="AH192" i="2" s="1"/>
  <c r="AH201" i="2" a="1"/>
  <c r="AH201" i="2" s="1"/>
  <c r="BC14" i="2" a="1"/>
  <c r="BC14" i="2" s="1"/>
  <c r="BC200" i="2" a="1"/>
  <c r="BC200" i="2" s="1"/>
  <c r="BC30" i="2" a="1"/>
  <c r="BC30" i="2" s="1"/>
  <c r="BC82" i="2" a="1"/>
  <c r="BC82" i="2" s="1"/>
  <c r="BP4" i="2"/>
  <c r="BC186" i="2" a="1"/>
  <c r="BC186" i="2" s="1"/>
  <c r="BC50" i="2" a="1"/>
  <c r="BC50" i="2" s="1"/>
  <c r="BC114" i="2" a="1"/>
  <c r="BC114" i="2" s="1"/>
  <c r="BC38" i="2" a="1"/>
  <c r="BC38" i="2" s="1"/>
  <c r="BC87" i="2" a="1"/>
  <c r="BC87" i="2" s="1"/>
  <c r="BC158" i="2" a="1"/>
  <c r="BC158" i="2" s="1"/>
  <c r="BC97" i="2" a="1"/>
  <c r="BC97" i="2" s="1"/>
  <c r="BC84" i="2" a="1"/>
  <c r="BC84" i="2" s="1"/>
  <c r="BC12" i="2" a="1"/>
  <c r="BC12" i="2" s="1"/>
  <c r="BC7" i="2" a="1"/>
  <c r="BC7" i="2" s="1"/>
  <c r="BC177" i="2" a="1"/>
  <c r="BC177" i="2" s="1"/>
  <c r="BC130" i="2" a="1"/>
  <c r="BC130" i="2" s="1"/>
  <c r="BC66" i="2" a="1"/>
  <c r="BC66" i="2" s="1"/>
  <c r="BC23" i="2" a="1"/>
  <c r="BC23" i="2" s="1"/>
  <c r="BC10" i="2" a="1"/>
  <c r="BC10" i="2" s="1"/>
  <c r="J8" i="4"/>
  <c r="K8" i="4" s="1"/>
  <c r="BC9" i="2" a="1"/>
  <c r="BC9" i="2" s="1"/>
  <c r="BC33" i="2" a="1"/>
  <c r="BC33" i="2" s="1"/>
  <c r="BC176" i="2" a="1"/>
  <c r="BC176" i="2" s="1"/>
  <c r="BC48" i="2" a="1"/>
  <c r="BC48" i="2" s="1"/>
  <c r="BC99" i="2" a="1"/>
  <c r="BC99" i="2" s="1"/>
  <c r="BC34" i="2" a="1"/>
  <c r="BC34" i="2" s="1"/>
  <c r="BC194" i="2" a="1"/>
  <c r="BC194" i="2" s="1"/>
  <c r="BC95" i="2" a="1"/>
  <c r="BC95" i="2" s="1"/>
  <c r="BC27" i="2" a="1"/>
  <c r="BC27" i="2" s="1"/>
  <c r="BC76" i="2" a="1"/>
  <c r="BC76" i="2" s="1"/>
  <c r="BC115" i="2" a="1"/>
  <c r="BC115" i="2" s="1"/>
  <c r="BC85" i="2" a="1"/>
  <c r="BC85" i="2" s="1"/>
  <c r="BC112" i="2" a="1"/>
  <c r="BC112" i="2" s="1"/>
  <c r="BC91" i="2" a="1"/>
  <c r="BC91" i="2" s="1"/>
  <c r="BC133" i="2" a="1"/>
  <c r="BC133" i="2" s="1"/>
  <c r="BC28" i="2" a="1"/>
  <c r="BC28" i="2" s="1"/>
  <c r="BC127" i="2" a="1"/>
  <c r="BC127" i="2" s="1"/>
  <c r="BC15" i="2" a="1"/>
  <c r="BC15" i="2" s="1"/>
  <c r="BC147" i="2" a="1"/>
  <c r="BC147" i="2" s="1"/>
  <c r="BC42" i="2" a="1"/>
  <c r="BC42" i="2" s="1"/>
  <c r="BC108" i="2" a="1"/>
  <c r="BC108" i="2" s="1"/>
  <c r="BC172" i="2" a="1"/>
  <c r="BC172" i="2" s="1"/>
  <c r="BC8" i="2" a="1"/>
  <c r="BC8" i="2" s="1"/>
  <c r="BC166" i="2" a="1"/>
  <c r="BC166" i="2" s="1"/>
  <c r="BC53" i="2" a="1"/>
  <c r="BC53" i="2" s="1"/>
  <c r="BC146" i="2" a="1"/>
  <c r="BC146" i="2" s="1"/>
  <c r="BC189" i="2" a="1"/>
  <c r="BC189" i="2" s="1"/>
  <c r="BC192" i="2" a="1"/>
  <c r="BC192" i="2" s="1"/>
  <c r="BC153" i="2" a="1"/>
  <c r="BC153" i="2" s="1"/>
  <c r="BC21" i="2" a="1"/>
  <c r="BC21" i="2" s="1"/>
  <c r="BC29" i="2" a="1"/>
  <c r="BC29" i="2" s="1"/>
  <c r="BC169" i="2" a="1"/>
  <c r="BC169" i="2" s="1"/>
  <c r="BC68" i="2" a="1"/>
  <c r="BC68" i="2" s="1"/>
  <c r="BC80" i="2" a="1"/>
  <c r="BC80" i="2" s="1"/>
  <c r="BC40" i="2" a="1"/>
  <c r="BC40" i="2" s="1"/>
  <c r="BC16" i="2" a="1"/>
  <c r="BC16" i="2" s="1"/>
  <c r="BC183" i="2" a="1"/>
  <c r="BC183" i="2" s="1"/>
  <c r="BC165" i="2" a="1"/>
  <c r="BC165" i="2" s="1"/>
  <c r="BC117" i="2" a="1"/>
  <c r="BC117" i="2" s="1"/>
  <c r="BC64" i="2" a="1"/>
  <c r="BC64" i="2" s="1"/>
  <c r="BC154" i="2" a="1"/>
  <c r="BC154" i="2" s="1"/>
  <c r="BC63" i="2" a="1"/>
  <c r="BC63" i="2" s="1"/>
  <c r="BC199" i="2" a="1"/>
  <c r="BC199" i="2" s="1"/>
  <c r="BC128" i="2" a="1"/>
  <c r="BC128" i="2" s="1"/>
  <c r="BC5" i="2" a="1"/>
  <c r="BC5" i="2" s="1"/>
  <c r="BC47" i="2" a="1"/>
  <c r="BC47" i="2" s="1"/>
  <c r="BC122" i="2" a="1"/>
  <c r="BC122" i="2" s="1"/>
  <c r="BC93" i="2" a="1"/>
  <c r="BC93" i="2" s="1"/>
  <c r="BC94" i="2" a="1"/>
  <c r="BC94" i="2" s="1"/>
  <c r="BC18" i="2" a="1"/>
  <c r="BC18" i="2" s="1"/>
  <c r="BC96" i="2" a="1"/>
  <c r="BC96" i="2" s="1"/>
  <c r="BC100" i="2" a="1"/>
  <c r="BC100" i="2" s="1"/>
  <c r="BC185" i="2" a="1"/>
  <c r="BC185" i="2" s="1"/>
  <c r="BC193" i="2" a="1"/>
  <c r="BC193" i="2" s="1"/>
  <c r="BC92" i="2" a="1"/>
  <c r="BC92" i="2" s="1"/>
  <c r="BC20" i="2" a="1"/>
  <c r="BC20" i="2" s="1"/>
  <c r="BC69" i="2" a="1"/>
  <c r="BC69" i="2" s="1"/>
  <c r="BC79" i="2" a="1"/>
  <c r="BC79" i="2" s="1"/>
  <c r="BC107" i="2" a="1"/>
  <c r="BC107" i="2" s="1"/>
  <c r="BC110" i="2" a="1"/>
  <c r="BC110" i="2" s="1"/>
  <c r="BC168" i="2" a="1"/>
  <c r="BC168" i="2" s="1"/>
  <c r="BC174" i="2" a="1"/>
  <c r="BC174" i="2" s="1"/>
  <c r="BC58" i="2" a="1"/>
  <c r="BC58" i="2" s="1"/>
  <c r="BC152" i="2" a="1"/>
  <c r="BC152" i="2" s="1"/>
  <c r="BC188" i="2" a="1"/>
  <c r="BC188" i="2" s="1"/>
  <c r="BC157" i="2" a="1"/>
  <c r="BC157" i="2" s="1"/>
  <c r="BC149" i="2" a="1"/>
  <c r="BC149" i="2" s="1"/>
  <c r="BC120" i="2" a="1"/>
  <c r="BC120" i="2" s="1"/>
  <c r="BC179" i="2" a="1"/>
  <c r="BC179" i="2" s="1"/>
  <c r="BC60" i="2" a="1"/>
  <c r="BC60" i="2" s="1"/>
  <c r="BC72" i="2" a="1"/>
  <c r="BC72" i="2" s="1"/>
  <c r="BC156" i="2" a="1"/>
  <c r="BC156" i="2" s="1"/>
  <c r="BC197" i="2" a="1"/>
  <c r="BC197" i="2" s="1"/>
  <c r="BC26" i="2" a="1"/>
  <c r="BC26" i="2" s="1"/>
  <c r="BC52" i="2" a="1"/>
  <c r="BC52" i="2" s="1"/>
  <c r="BC116" i="2" a="1"/>
  <c r="BC116" i="2" s="1"/>
  <c r="BC77" i="2" a="1"/>
  <c r="BC77" i="2" s="1"/>
  <c r="BC181" i="2" a="1"/>
  <c r="BC181" i="2" s="1"/>
  <c r="BC46" i="2" a="1"/>
  <c r="BC46" i="2" s="1"/>
  <c r="BC19" i="2" a="1"/>
  <c r="BC19" i="2" s="1"/>
  <c r="BC195" i="2" a="1"/>
  <c r="BC195" i="2" s="1"/>
  <c r="BC164" i="2" a="1"/>
  <c r="BC164" i="2" s="1"/>
  <c r="BC167" i="2" a="1"/>
  <c r="BC167" i="2" s="1"/>
  <c r="BC141" i="2" a="1"/>
  <c r="BC141" i="2" s="1"/>
  <c r="BC131" i="2" a="1"/>
  <c r="BC131" i="2" s="1"/>
  <c r="BC71" i="2" a="1"/>
  <c r="BC71" i="2" s="1"/>
  <c r="BC59" i="2" a="1"/>
  <c r="BC59" i="2" s="1"/>
  <c r="BC43" i="2" a="1"/>
  <c r="BC43" i="2" s="1"/>
  <c r="BC155" i="2" a="1"/>
  <c r="BC155" i="2" s="1"/>
  <c r="BC125" i="2" a="1"/>
  <c r="BC125" i="2" s="1"/>
  <c r="BC4" i="2" a="1"/>
  <c r="BC4" i="2" s="1"/>
  <c r="BD4" i="2" s="1"/>
  <c r="BC83" i="2" a="1"/>
  <c r="BC83" i="2" s="1"/>
  <c r="BC162" i="2" a="1"/>
  <c r="BC162" i="2" s="1"/>
  <c r="BC184" i="2" a="1"/>
  <c r="BC184" i="2" s="1"/>
  <c r="BC175" i="2" a="1"/>
  <c r="BC175" i="2" s="1"/>
  <c r="BC22" i="2" a="1"/>
  <c r="BC22" i="2" s="1"/>
  <c r="BC54" i="2" a="1"/>
  <c r="BC54" i="2" s="1"/>
  <c r="BC103" i="2" a="1"/>
  <c r="BC103" i="2" s="1"/>
  <c r="BC75" i="2" a="1"/>
  <c r="BC75" i="2" s="1"/>
  <c r="BC118" i="2" a="1"/>
  <c r="BC118" i="2" s="1"/>
  <c r="BC32" i="2" a="1"/>
  <c r="BC32" i="2" s="1"/>
  <c r="BC62" i="2" a="1"/>
  <c r="BC62" i="2" s="1"/>
  <c r="BC137" i="2" a="1"/>
  <c r="BC137" i="2" s="1"/>
  <c r="BC196" i="2" a="1"/>
  <c r="BC196" i="2" s="1"/>
  <c r="BC178" i="2" a="1"/>
  <c r="BC178" i="2" s="1"/>
  <c r="BC129" i="2" a="1"/>
  <c r="BC129" i="2" s="1"/>
  <c r="BC70" i="2" a="1"/>
  <c r="BC70" i="2" s="1"/>
  <c r="BC134" i="2" a="1"/>
  <c r="BC134" i="2" s="1"/>
  <c r="BC81" i="2" a="1"/>
  <c r="BC81" i="2" s="1"/>
  <c r="BC65" i="2" a="1"/>
  <c r="BC65" i="2" s="1"/>
  <c r="BC150" i="2" a="1"/>
  <c r="BC150" i="2" s="1"/>
  <c r="BC143" i="2" a="1"/>
  <c r="BC143" i="2" s="1"/>
  <c r="BC61" i="2" a="1"/>
  <c r="BC61" i="2" s="1"/>
  <c r="BC142" i="2" a="1"/>
  <c r="BC142" i="2" s="1"/>
  <c r="BC105" i="2" a="1"/>
  <c r="BC105" i="2" s="1"/>
  <c r="BC39" i="2" a="1"/>
  <c r="BC39" i="2" s="1"/>
  <c r="BC45" i="2" a="1"/>
  <c r="BC45" i="2" s="1"/>
  <c r="BC163" i="2" a="1"/>
  <c r="BC163" i="2" s="1"/>
  <c r="BC187" i="2" a="1"/>
  <c r="BC187" i="2" s="1"/>
  <c r="BC31" i="2" a="1"/>
  <c r="BC31" i="2" s="1"/>
  <c r="BC104" i="2" a="1"/>
  <c r="BC104" i="2" s="1"/>
  <c r="BC159" i="2" a="1"/>
  <c r="BC159" i="2" s="1"/>
  <c r="BC17" i="2" a="1"/>
  <c r="BC17" i="2" s="1"/>
  <c r="BC35" i="2" a="1"/>
  <c r="BC35" i="2" s="1"/>
  <c r="BC106" i="2" a="1"/>
  <c r="BC106" i="2" s="1"/>
  <c r="BC88" i="2" a="1"/>
  <c r="BC88" i="2" s="1"/>
  <c r="BC98" i="2" a="1"/>
  <c r="BC98" i="2" s="1"/>
  <c r="BC190" i="2" a="1"/>
  <c r="BC190" i="2" s="1"/>
  <c r="BC67" i="2" a="1"/>
  <c r="BC67" i="2" s="1"/>
  <c r="BC86" i="2" a="1"/>
  <c r="BC86" i="2" s="1"/>
  <c r="BC123" i="2" a="1"/>
  <c r="BC123" i="2" s="1"/>
  <c r="BC121" i="2" a="1"/>
  <c r="BC121" i="2" s="1"/>
  <c r="BC78" i="2" a="1"/>
  <c r="BC78" i="2" s="1"/>
  <c r="BC191" i="2" a="1"/>
  <c r="BC191" i="2" s="1"/>
  <c r="BP5" i="2"/>
  <c r="BC49" i="2" a="1"/>
  <c r="BC49" i="2" s="1"/>
  <c r="BC24" i="2" a="1"/>
  <c r="BC24" i="2" s="1"/>
  <c r="BC111" i="2" a="1"/>
  <c r="BC111" i="2" s="1"/>
  <c r="BC138" i="2" a="1"/>
  <c r="BC138" i="2" s="1"/>
  <c r="BC124" i="2" a="1"/>
  <c r="BC124" i="2" s="1"/>
  <c r="BC101" i="2" a="1"/>
  <c r="BC101" i="2" s="1"/>
  <c r="BC56" i="2" a="1"/>
  <c r="BC56" i="2" s="1"/>
  <c r="BC102" i="2" a="1"/>
  <c r="BC102" i="2" s="1"/>
  <c r="BC109" i="2" a="1"/>
  <c r="BC109" i="2" s="1"/>
  <c r="BC44" i="2" a="1"/>
  <c r="BC44" i="2" s="1"/>
  <c r="BC113" i="2" a="1"/>
  <c r="BC113" i="2" s="1"/>
  <c r="BC161" i="2" a="1"/>
  <c r="BC161" i="2" s="1"/>
  <c r="BC41" i="2" a="1"/>
  <c r="BC41" i="2" s="1"/>
  <c r="BC145" i="2" a="1"/>
  <c r="BC145" i="2" s="1"/>
  <c r="BC126" i="2" a="1"/>
  <c r="BC126" i="2" s="1"/>
  <c r="BC119" i="2" a="1"/>
  <c r="BC119" i="2" s="1"/>
  <c r="BC135" i="2" a="1"/>
  <c r="BC135" i="2" s="1"/>
  <c r="BC37" i="2" a="1"/>
  <c r="BC37" i="2" s="1"/>
  <c r="BC136" i="2" a="1"/>
  <c r="BC136" i="2" s="1"/>
  <c r="BC36" i="2" a="1"/>
  <c r="BC36" i="2" s="1"/>
  <c r="BC171" i="2" a="1"/>
  <c r="BC171" i="2" s="1"/>
  <c r="BC144" i="2" a="1"/>
  <c r="BC144" i="2" s="1"/>
  <c r="BC151" i="2" a="1"/>
  <c r="BC151" i="2" s="1"/>
  <c r="BC73" i="2" a="1"/>
  <c r="BC73" i="2" s="1"/>
  <c r="BC57" i="2" a="1"/>
  <c r="BC57" i="2" s="1"/>
  <c r="BC182" i="2" a="1"/>
  <c r="BC182" i="2" s="1"/>
  <c r="BC140" i="2" a="1"/>
  <c r="BC140" i="2" s="1"/>
  <c r="BC132" i="2" a="1"/>
  <c r="BC132" i="2" s="1"/>
  <c r="BC139" i="2" a="1"/>
  <c r="BC139" i="2" s="1"/>
  <c r="BC11" i="2" a="1"/>
  <c r="BC11" i="2" s="1"/>
  <c r="BC25" i="2" a="1"/>
  <c r="BC25" i="2" s="1"/>
  <c r="BC173" i="2" a="1"/>
  <c r="BC173" i="2" s="1"/>
  <c r="BC13" i="2" a="1"/>
  <c r="BC13" i="2" s="1"/>
  <c r="BC148" i="2" a="1"/>
  <c r="BC148" i="2" s="1"/>
  <c r="BC74" i="2" a="1"/>
  <c r="BC74" i="2" s="1"/>
  <c r="BC160" i="2" a="1"/>
  <c r="BC160" i="2" s="1"/>
  <c r="BC55" i="2" a="1"/>
  <c r="BC55" i="2" s="1"/>
  <c r="BC6" i="2" a="1"/>
  <c r="BC6" i="2" s="1"/>
  <c r="BC180" i="2" a="1"/>
  <c r="BC180" i="2" s="1"/>
  <c r="BC170" i="2" a="1"/>
  <c r="BC170" i="2" s="1"/>
  <c r="BC89" i="2" a="1"/>
  <c r="BC89" i="2" s="1"/>
  <c r="BQ4" i="2"/>
  <c r="BQ5" i="2" s="1"/>
  <c r="BQ6" i="2" s="1"/>
  <c r="BQ7" i="2" s="1"/>
  <c r="BQ8" i="2" s="1"/>
  <c r="BQ9" i="2" s="1"/>
  <c r="BQ10" i="2" s="1"/>
  <c r="BQ11" i="2" s="1"/>
  <c r="BQ12" i="2" s="1"/>
  <c r="BQ13" i="2" s="1"/>
  <c r="BQ14" i="2" s="1"/>
  <c r="BQ15" i="2" s="1"/>
  <c r="BQ16" i="2" s="1"/>
  <c r="BQ17" i="2" s="1"/>
  <c r="BQ18" i="2" s="1"/>
  <c r="BQ19" i="2" s="1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C90" i="2" a="1"/>
  <c r="BC90" i="2" s="1"/>
  <c r="BC51" i="2" a="1"/>
  <c r="BC51" i="2" s="1"/>
  <c r="BR4" i="2"/>
  <c r="BR5" i="2" s="1"/>
  <c r="BR6" i="2" s="1"/>
  <c r="BR7" i="2" s="1"/>
  <c r="BR8" i="2" s="1"/>
  <c r="BR9" i="2" s="1"/>
  <c r="BR10" i="2" s="1"/>
  <c r="BR11" i="2" s="1"/>
  <c r="BR12" i="2" s="1"/>
  <c r="BR13" i="2" s="1"/>
  <c r="BR14" i="2" s="1"/>
  <c r="BR15" i="2" s="1"/>
  <c r="BR16" i="2" s="1"/>
  <c r="BR17" i="2" s="1"/>
  <c r="BR18" i="2" s="1"/>
  <c r="BR19" i="2" s="1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AW4" i="2"/>
  <c r="AW5" i="2" s="1"/>
  <c r="AW6" i="2" s="1"/>
  <c r="AW7" i="2" s="1"/>
  <c r="AW8" i="2" s="1"/>
  <c r="AW9" i="2" s="1"/>
  <c r="AW10" i="2" s="1"/>
  <c r="AW11" i="2" s="1"/>
  <c r="AW12" i="2" s="1"/>
  <c r="AW13" i="2" s="1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W115" i="2" s="1"/>
  <c r="AW116" i="2" s="1"/>
  <c r="AW117" i="2" s="1"/>
  <c r="AW118" i="2" s="1"/>
  <c r="AW119" i="2" s="1"/>
  <c r="AW120" i="2" s="1"/>
  <c r="AW121" i="2" s="1"/>
  <c r="AW122" i="2" s="1"/>
  <c r="AW123" i="2" s="1"/>
  <c r="AW124" i="2" s="1"/>
  <c r="AW125" i="2" s="1"/>
  <c r="AW126" i="2" s="1"/>
  <c r="AW127" i="2" s="1"/>
  <c r="AW128" i="2" s="1"/>
  <c r="AW129" i="2" s="1"/>
  <c r="AW130" i="2" s="1"/>
  <c r="AW131" i="2" s="1"/>
  <c r="AW132" i="2" s="1"/>
  <c r="AW133" i="2" s="1"/>
  <c r="AW134" i="2" s="1"/>
  <c r="AW135" i="2" s="1"/>
  <c r="AW136" i="2" s="1"/>
  <c r="AW137" i="2" s="1"/>
  <c r="AW138" i="2" s="1"/>
  <c r="AW139" i="2" s="1"/>
  <c r="AW140" i="2" s="1"/>
  <c r="AW141" i="2" s="1"/>
  <c r="AW142" i="2" s="1"/>
  <c r="AW143" i="2" s="1"/>
  <c r="AW144" i="2" s="1"/>
  <c r="AW145" i="2" s="1"/>
  <c r="AW146" i="2" s="1"/>
  <c r="AW147" i="2" s="1"/>
  <c r="AW148" i="2" s="1"/>
  <c r="AW149" i="2" s="1"/>
  <c r="AW150" i="2" s="1"/>
  <c r="AW151" i="2" s="1"/>
  <c r="AW152" i="2" s="1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H189" i="2" a="1"/>
  <c r="AH189" i="2" s="1"/>
  <c r="AH165" i="2" a="1"/>
  <c r="AH165" i="2" s="1"/>
  <c r="AH100" i="2" a="1"/>
  <c r="AH100" i="2" s="1"/>
  <c r="AH96" i="2" a="1"/>
  <c r="AH96" i="2" s="1"/>
  <c r="AH196" i="2" a="1"/>
  <c r="AH196" i="2" s="1"/>
  <c r="AH183" i="2" a="1"/>
  <c r="AH183" i="2" s="1"/>
  <c r="AH128" i="2" a="1"/>
  <c r="AH128" i="2" s="1"/>
  <c r="AH105" i="2" a="1"/>
  <c r="AH105" i="2" s="1"/>
  <c r="AH38" i="2" a="1"/>
  <c r="AH38" i="2" s="1"/>
  <c r="AH39" i="2" a="1"/>
  <c r="AH39" i="2" s="1"/>
  <c r="AH158" i="2" a="1"/>
  <c r="AH158" i="2" s="1"/>
  <c r="AH110" i="2" a="1"/>
  <c r="AH110" i="2" s="1"/>
  <c r="AH78" i="2" a="1"/>
  <c r="AH78" i="2" s="1"/>
  <c r="AH7" i="2" a="1"/>
  <c r="AH7" i="2" s="1"/>
  <c r="AH198" i="2" a="1"/>
  <c r="AH198" i="2" s="1"/>
  <c r="AH194" i="2" a="1"/>
  <c r="AH194" i="2" s="1"/>
  <c r="AH151" i="2" a="1"/>
  <c r="AH151" i="2" s="1"/>
  <c r="AH175" i="2" a="1"/>
  <c r="AH175" i="2" s="1"/>
  <c r="AH95" i="2" a="1"/>
  <c r="AH95" i="2" s="1"/>
  <c r="AH60" i="2" a="1"/>
  <c r="AH60" i="2" s="1"/>
  <c r="AH162" i="2" a="1"/>
  <c r="AH162" i="2" s="1"/>
  <c r="AH134" i="2" a="1"/>
  <c r="AH134" i="2" s="1"/>
  <c r="AH84" i="2" a="1"/>
  <c r="AH84" i="2" s="1"/>
  <c r="AH63" i="2" a="1"/>
  <c r="AH63" i="2" s="1"/>
  <c r="AH77" i="2" a="1"/>
  <c r="AH77" i="2" s="1"/>
  <c r="AH187" i="2" a="1"/>
  <c r="AH187" i="2" s="1"/>
  <c r="AH145" i="2" a="1"/>
  <c r="AH145" i="2" s="1"/>
  <c r="AH107" i="2" a="1"/>
  <c r="AH107" i="2" s="1"/>
  <c r="AH89" i="2" a="1"/>
  <c r="AH89" i="2" s="1"/>
  <c r="AH74" i="2" a="1"/>
  <c r="AH74" i="2" s="1"/>
  <c r="AH142" i="2" a="1"/>
  <c r="AH142" i="2" s="1"/>
  <c r="AH86" i="2" a="1"/>
  <c r="AH86" i="2" s="1"/>
  <c r="AH73" i="2" a="1"/>
  <c r="AH73" i="2" s="1"/>
  <c r="AH168" i="2" a="1"/>
  <c r="AH168" i="2" s="1"/>
  <c r="AH143" i="2" a="1"/>
  <c r="AH143" i="2" s="1"/>
  <c r="AH190" i="2" a="1"/>
  <c r="AH190" i="2" s="1"/>
  <c r="AH59" i="2" a="1"/>
  <c r="AH59" i="2" s="1"/>
  <c r="AH62" i="2" a="1"/>
  <c r="AH62" i="2" s="1"/>
  <c r="AH173" i="2" a="1"/>
  <c r="AH173" i="2" s="1"/>
  <c r="AH197" i="2" a="1"/>
  <c r="AH197" i="2" s="1"/>
  <c r="AH64" i="2" a="1"/>
  <c r="AH64" i="2" s="1"/>
  <c r="AH131" i="2" a="1"/>
  <c r="AH131" i="2" s="1"/>
  <c r="AH61" i="2" a="1"/>
  <c r="AH61" i="2" s="1"/>
  <c r="AH115" i="2" a="1"/>
  <c r="AH115" i="2" s="1"/>
  <c r="AU4" i="2"/>
  <c r="AU5" i="2" s="1"/>
  <c r="AU6" i="2" s="1"/>
  <c r="AH150" i="2" a="1"/>
  <c r="AH150" i="2" s="1"/>
  <c r="AH177" i="2" a="1"/>
  <c r="AH177" i="2" s="1"/>
  <c r="AH109" i="2" a="1"/>
  <c r="AH109" i="2" s="1"/>
  <c r="AH178" i="2" a="1"/>
  <c r="AH178" i="2" s="1"/>
  <c r="AH111" i="2" a="1"/>
  <c r="AH111" i="2" s="1"/>
  <c r="AH15" i="2" a="1"/>
  <c r="AH15" i="2" s="1"/>
  <c r="AH85" i="2" a="1"/>
  <c r="AH85" i="2" s="1"/>
  <c r="AH23" i="2" a="1"/>
  <c r="AH23" i="2" s="1"/>
  <c r="AH193" i="2" a="1"/>
  <c r="AH193" i="2" s="1"/>
  <c r="AH171" i="2" a="1"/>
  <c r="AH171" i="2" s="1"/>
  <c r="AV4" i="2"/>
  <c r="AV5" i="2" s="1"/>
  <c r="AV6" i="2" s="1"/>
  <c r="AV7" i="2" s="1"/>
  <c r="AV8" i="2" s="1"/>
  <c r="AV9" i="2" s="1"/>
  <c r="AV10" i="2" s="1"/>
  <c r="AV11" i="2" s="1"/>
  <c r="AV12" i="2" s="1"/>
  <c r="AV13" i="2" s="1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V124" i="2" s="1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V136" i="2" s="1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V148" i="2" s="1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H147" i="2" a="1"/>
  <c r="AH147" i="2" s="1"/>
  <c r="AH156" i="2" a="1"/>
  <c r="AH156" i="2" s="1"/>
  <c r="AH159" i="2" a="1"/>
  <c r="AH159" i="2" s="1"/>
  <c r="AH203" i="2" a="1"/>
  <c r="AH203" i="2" s="1"/>
  <c r="AH163" i="2" a="1"/>
  <c r="AH163" i="2" s="1"/>
  <c r="AH199" i="2" a="1"/>
  <c r="AH199" i="2" s="1"/>
  <c r="AH40" i="2" a="1"/>
  <c r="AH40" i="2" s="1"/>
  <c r="AH157" i="2" a="1"/>
  <c r="AH157" i="2" s="1"/>
  <c r="AH195" i="2" a="1"/>
  <c r="AH195" i="2" s="1"/>
  <c r="AH191" i="2" a="1"/>
  <c r="AH191" i="2" s="1"/>
  <c r="AH181" i="2" a="1"/>
  <c r="AH181" i="2" s="1"/>
  <c r="AH17" i="2" a="1"/>
  <c r="AH17" i="2" s="1"/>
  <c r="AH22" i="2" a="1"/>
  <c r="AH22" i="2" s="1"/>
  <c r="AH20" i="2" a="1"/>
  <c r="AH20" i="2" s="1"/>
  <c r="AH13" i="2" a="1"/>
  <c r="AH13" i="2" s="1"/>
  <c r="AH88" i="2" a="1"/>
  <c r="AH88" i="2" s="1"/>
  <c r="AH87" i="2" a="1"/>
  <c r="AH87" i="2" s="1"/>
  <c r="AH34" i="2" a="1"/>
  <c r="AH34" i="2" s="1"/>
  <c r="AH36" i="2" a="1"/>
  <c r="AH36" i="2" s="1"/>
  <c r="AH33" i="2" a="1"/>
  <c r="AH33" i="2" s="1"/>
  <c r="AH35" i="2" a="1"/>
  <c r="AH35" i="2" s="1"/>
  <c r="AH11" i="2" a="1"/>
  <c r="AH11" i="2" s="1"/>
  <c r="AH12" i="2" a="1"/>
  <c r="AH12" i="2" s="1"/>
  <c r="AH9" i="2" a="1"/>
  <c r="AH9" i="2" s="1"/>
  <c r="AH8" i="2" a="1"/>
  <c r="AH8" i="2" s="1"/>
  <c r="AH10" i="2" a="1"/>
  <c r="AH10" i="2" s="1"/>
  <c r="AH176" i="2" a="1"/>
  <c r="AH176" i="2" s="1"/>
  <c r="AH172" i="2" a="1"/>
  <c r="AH172" i="2" s="1"/>
  <c r="AH174" i="2" a="1"/>
  <c r="AH174" i="2" s="1"/>
  <c r="AH152" i="2" a="1"/>
  <c r="AH152" i="2" s="1"/>
  <c r="AH140" i="2" a="1"/>
  <c r="AH140" i="2" s="1"/>
  <c r="AH141" i="2" a="1"/>
  <c r="AH141" i="2" s="1"/>
  <c r="AH138" i="2" a="1"/>
  <c r="AH138" i="2" s="1"/>
  <c r="AH136" i="2" a="1"/>
  <c r="AH136" i="2" s="1"/>
  <c r="AH137" i="2" a="1"/>
  <c r="AH137" i="2" s="1"/>
  <c r="AH135" i="2" a="1"/>
  <c r="AH135" i="2" s="1"/>
  <c r="AH139" i="2" a="1"/>
  <c r="AH139" i="2" s="1"/>
  <c r="AH91" i="2" a="1"/>
  <c r="AH91" i="2" s="1"/>
  <c r="AH90" i="2" a="1"/>
  <c r="AH90" i="2" s="1"/>
  <c r="AH92" i="2" a="1"/>
  <c r="AH92" i="2" s="1"/>
  <c r="AH79" i="2" a="1"/>
  <c r="AH79" i="2" s="1"/>
  <c r="AH46" i="2" a="1"/>
  <c r="AH46" i="2" s="1"/>
  <c r="AH45" i="2" a="1"/>
  <c r="AH45" i="2" s="1"/>
  <c r="AH14" i="2" a="1"/>
  <c r="AH14" i="2" s="1"/>
  <c r="AH160" i="2" a="1"/>
  <c r="AH160" i="2" s="1"/>
  <c r="AH161" i="2" a="1"/>
  <c r="AH161" i="2" s="1"/>
  <c r="AH119" i="2" a="1"/>
  <c r="AH119" i="2" s="1"/>
  <c r="AH120" i="2" a="1"/>
  <c r="AH120" i="2" s="1"/>
  <c r="AH123" i="2" a="1"/>
  <c r="AH123" i="2" s="1"/>
  <c r="AH122" i="2" a="1"/>
  <c r="AH122" i="2" s="1"/>
  <c r="AH121" i="2" a="1"/>
  <c r="AH121" i="2" s="1"/>
  <c r="AH102" i="2" a="1"/>
  <c r="AH102" i="2" s="1"/>
  <c r="AH103" i="2" a="1"/>
  <c r="AH103" i="2" s="1"/>
  <c r="AH101" i="2" a="1"/>
  <c r="AH101" i="2" s="1"/>
  <c r="AH80" i="2" a="1"/>
  <c r="AH80" i="2" s="1"/>
  <c r="AH81" i="2" a="1"/>
  <c r="AH81" i="2" s="1"/>
  <c r="AH58" i="2" a="1"/>
  <c r="AH58" i="2" s="1"/>
  <c r="AH56" i="2" a="1"/>
  <c r="AH56" i="2" s="1"/>
  <c r="AH55" i="2" a="1"/>
  <c r="AH55" i="2" s="1"/>
  <c r="AH54" i="2" a="1"/>
  <c r="AH54" i="2" s="1"/>
  <c r="AH57" i="2" a="1"/>
  <c r="AH57" i="2" s="1"/>
  <c r="AH53" i="2" a="1"/>
  <c r="AH53" i="2" s="1"/>
  <c r="AH48" i="2" a="1"/>
  <c r="AH48" i="2" s="1"/>
  <c r="AH49" i="2" a="1"/>
  <c r="AH49" i="2" s="1"/>
  <c r="AH47" i="2" a="1"/>
  <c r="AH47" i="2" s="1"/>
  <c r="AH37" i="2" a="1"/>
  <c r="AH37" i="2" s="1"/>
  <c r="AH185" i="2" a="1"/>
  <c r="AH185" i="2" s="1"/>
  <c r="AH184" i="2" a="1"/>
  <c r="AH184" i="2" s="1"/>
  <c r="AH188" i="2" a="1"/>
  <c r="AH188" i="2" s="1"/>
  <c r="AH186" i="2" a="1"/>
  <c r="AH186" i="2" s="1"/>
  <c r="AH130" i="2" a="1"/>
  <c r="AH130" i="2" s="1"/>
  <c r="AH127" i="2" a="1"/>
  <c r="AH127" i="2" s="1"/>
  <c r="AH129" i="2" a="1"/>
  <c r="AH129" i="2" s="1"/>
  <c r="AH132" i="2" a="1"/>
  <c r="AH132" i="2" s="1"/>
  <c r="AH126" i="2" a="1"/>
  <c r="AH126" i="2" s="1"/>
  <c r="AH124" i="2" a="1"/>
  <c r="AH124" i="2" s="1"/>
  <c r="AH125" i="2" a="1"/>
  <c r="AH125" i="2" s="1"/>
  <c r="AH104" i="2" a="1"/>
  <c r="AH104" i="2" s="1"/>
  <c r="AH93" i="2" a="1"/>
  <c r="AH93" i="2" s="1"/>
  <c r="AH94" i="2" a="1"/>
  <c r="AH94" i="2" s="1"/>
  <c r="AH83" i="2" a="1"/>
  <c r="AH83" i="2" s="1"/>
  <c r="AH82" i="2" a="1"/>
  <c r="AH82" i="2" s="1"/>
  <c r="AH25" i="2" a="1"/>
  <c r="AH25" i="2" s="1"/>
  <c r="AH29" i="2" a="1"/>
  <c r="AH29" i="2" s="1"/>
  <c r="AH26" i="2" a="1"/>
  <c r="AH26" i="2" s="1"/>
  <c r="AH27" i="2" a="1"/>
  <c r="AH27" i="2" s="1"/>
  <c r="AH28" i="2" a="1"/>
  <c r="AH28" i="2" s="1"/>
  <c r="AH133" i="2" a="1"/>
  <c r="AH133" i="2" s="1"/>
  <c r="AH118" i="2" a="1"/>
  <c r="AH118" i="2" s="1"/>
  <c r="AH112" i="2" a="1"/>
  <c r="AH112" i="2" s="1"/>
  <c r="AH116" i="2" a="1"/>
  <c r="AH116" i="2" s="1"/>
  <c r="AH113" i="2" a="1"/>
  <c r="AH113" i="2" s="1"/>
  <c r="AH114" i="2" a="1"/>
  <c r="AH114" i="2" s="1"/>
  <c r="AH117" i="2" a="1"/>
  <c r="AH117" i="2" s="1"/>
  <c r="AH66" i="2" a="1"/>
  <c r="AH66" i="2" s="1"/>
  <c r="AH68" i="2" a="1"/>
  <c r="AH68" i="2" s="1"/>
  <c r="AH70" i="2" a="1"/>
  <c r="AH70" i="2" s="1"/>
  <c r="AH69" i="2" a="1"/>
  <c r="AH69" i="2" s="1"/>
  <c r="AH71" i="2" a="1"/>
  <c r="AH71" i="2" s="1"/>
  <c r="AH72" i="2" a="1"/>
  <c r="AH72" i="2" s="1"/>
  <c r="AH67" i="2" a="1"/>
  <c r="AH67" i="2" s="1"/>
  <c r="AH52" i="2" a="1"/>
  <c r="AH52" i="2" s="1"/>
  <c r="AH51" i="2" a="1"/>
  <c r="AH51" i="2" s="1"/>
  <c r="AH50" i="2" a="1"/>
  <c r="AH50" i="2" s="1"/>
  <c r="AH30" i="2" a="1"/>
  <c r="AH30" i="2" s="1"/>
  <c r="AH32" i="2" a="1"/>
  <c r="AH32" i="2" s="1"/>
  <c r="AH31" i="2" a="1"/>
  <c r="AH31" i="2" s="1"/>
  <c r="AH180" i="2" a="1"/>
  <c r="AH180" i="2" s="1"/>
  <c r="AH179" i="2" a="1"/>
  <c r="AH179" i="2" s="1"/>
  <c r="AH167" i="2" a="1"/>
  <c r="AH167" i="2" s="1"/>
  <c r="AH170" i="2" a="1"/>
  <c r="AH170" i="2" s="1"/>
  <c r="AH166" i="2" a="1"/>
  <c r="AH166" i="2" s="1"/>
  <c r="AH164" i="2" a="1"/>
  <c r="AH164" i="2" s="1"/>
  <c r="AH169" i="2" a="1"/>
  <c r="AH169" i="2" s="1"/>
  <c r="AH97" i="2" a="1"/>
  <c r="AH97" i="2" s="1"/>
  <c r="AH76" i="2" a="1"/>
  <c r="AH76" i="2" s="1"/>
  <c r="AH75" i="2" a="1"/>
  <c r="AH75" i="2" s="1"/>
  <c r="AH44" i="2" a="1"/>
  <c r="AH44" i="2" s="1"/>
  <c r="AH41" i="2" a="1"/>
  <c r="AH41" i="2" s="1"/>
  <c r="AH42" i="2" a="1"/>
  <c r="AH42" i="2" s="1"/>
  <c r="AH43" i="2" a="1"/>
  <c r="AH43" i="2" s="1"/>
  <c r="AH182" i="2" a="1"/>
  <c r="AH182" i="2" s="1"/>
  <c r="AH155" i="2" a="1"/>
  <c r="AH155" i="2" s="1"/>
  <c r="AH154" i="2" a="1"/>
  <c r="AH154" i="2" s="1"/>
  <c r="AH153" i="2" a="1"/>
  <c r="AH153" i="2" s="1"/>
  <c r="AH148" i="2" a="1"/>
  <c r="AH148" i="2" s="1"/>
  <c r="AH146" i="2" a="1"/>
  <c r="AH146" i="2" s="1"/>
  <c r="AH149" i="2" a="1"/>
  <c r="AH149" i="2" s="1"/>
  <c r="AH144" i="2" a="1"/>
  <c r="AH144" i="2" s="1"/>
  <c r="AH106" i="2" a="1"/>
  <c r="AH106" i="2" s="1"/>
  <c r="AH108" i="2" a="1"/>
  <c r="AH108" i="2" s="1"/>
  <c r="AH98" i="2" a="1"/>
  <c r="AH98" i="2" s="1"/>
  <c r="AH99" i="2" a="1"/>
  <c r="AH99" i="2" s="1"/>
  <c r="AH65" i="2" a="1"/>
  <c r="AH65" i="2" s="1"/>
  <c r="AH21" i="2" a="1"/>
  <c r="AH21" i="2" s="1"/>
  <c r="AH24" i="2" a="1"/>
  <c r="AH24" i="2" s="1"/>
  <c r="AH19" i="2" a="1"/>
  <c r="AH19" i="2" s="1"/>
  <c r="AH18" i="2" a="1"/>
  <c r="AH18" i="2" s="1"/>
  <c r="AH16" i="2" a="1"/>
  <c r="AH16" i="2" s="1"/>
  <c r="J7" i="4"/>
  <c r="K7" i="4" s="1"/>
  <c r="AH4" i="2" a="1"/>
  <c r="AH4" i="2" s="1"/>
  <c r="AI4" i="2" s="1"/>
  <c r="AH5" i="2" a="1"/>
  <c r="AH5" i="2" s="1"/>
  <c r="AH6" i="2" a="1"/>
  <c r="AH6" i="2" s="1"/>
  <c r="Z4" i="2"/>
  <c r="Z5" i="2" s="1"/>
  <c r="Z6" i="2" s="1"/>
  <c r="AB4" i="2"/>
  <c r="M202" i="2" a="1"/>
  <c r="M202" i="2" s="1"/>
  <c r="M201" i="2" a="1"/>
  <c r="M201" i="2" s="1"/>
  <c r="M175" i="2" a="1"/>
  <c r="M175" i="2" s="1"/>
  <c r="M124" i="2" a="1"/>
  <c r="M124" i="2" s="1"/>
  <c r="M28" i="2" a="1"/>
  <c r="M28" i="2" s="1"/>
  <c r="AA4" i="2"/>
  <c r="M160" i="2" a="1"/>
  <c r="M160" i="2" s="1"/>
  <c r="M140" i="2" a="1"/>
  <c r="M140" i="2" s="1"/>
  <c r="M174" i="2" a="1"/>
  <c r="M174" i="2" s="1"/>
  <c r="M198" i="2" a="1"/>
  <c r="M198" i="2" s="1"/>
  <c r="M177" i="2" a="1"/>
  <c r="M177" i="2" s="1"/>
  <c r="M150" i="2" a="1"/>
  <c r="M150" i="2" s="1"/>
  <c r="M129" i="2" a="1"/>
  <c r="M129" i="2" s="1"/>
  <c r="M123" i="2" a="1"/>
  <c r="M123" i="2" s="1"/>
  <c r="M111" i="2" a="1"/>
  <c r="M111" i="2" s="1"/>
  <c r="M72" i="2" a="1"/>
  <c r="M72" i="2" s="1"/>
  <c r="M64" i="2" a="1"/>
  <c r="M64" i="2" s="1"/>
  <c r="M53" i="2" a="1"/>
  <c r="M53" i="2" s="1"/>
  <c r="M47" i="2" a="1"/>
  <c r="M47" i="2" s="1"/>
  <c r="M32" i="2" a="1"/>
  <c r="M32" i="2" s="1"/>
  <c r="M24" i="2" a="1"/>
  <c r="M24" i="2" s="1"/>
  <c r="M18" i="2" a="1"/>
  <c r="M18" i="2" s="1"/>
  <c r="M17" i="2" a="1"/>
  <c r="M17" i="2" s="1"/>
  <c r="J6" i="4"/>
  <c r="K6" i="4" s="1"/>
  <c r="M166" i="2" a="1"/>
  <c r="M166" i="2" s="1"/>
  <c r="M197" i="2" a="1"/>
  <c r="M197" i="2" s="1"/>
  <c r="M195" i="2" a="1"/>
  <c r="M195" i="2" s="1"/>
  <c r="M184" i="2" a="1"/>
  <c r="M184" i="2" s="1"/>
  <c r="M176" i="2" a="1"/>
  <c r="M176" i="2" s="1"/>
  <c r="M159" i="2" a="1"/>
  <c r="M159" i="2" s="1"/>
  <c r="M155" i="2" a="1"/>
  <c r="M155" i="2" s="1"/>
  <c r="M151" i="2" a="1"/>
  <c r="M151" i="2" s="1"/>
  <c r="M142" i="2" a="1"/>
  <c r="M142" i="2" s="1"/>
  <c r="M121" i="2" a="1"/>
  <c r="M121" i="2" s="1"/>
  <c r="M99" i="2" a="1"/>
  <c r="M99" i="2" s="1"/>
  <c r="M95" i="2" a="1"/>
  <c r="M95" i="2" s="1"/>
  <c r="M85" i="2" a="1"/>
  <c r="M85" i="2" s="1"/>
  <c r="M83" i="2" a="1"/>
  <c r="M83" i="2" s="1"/>
  <c r="M76" i="2" a="1"/>
  <c r="M76" i="2" s="1"/>
  <c r="M74" i="2" a="1"/>
  <c r="M74" i="2" s="1"/>
  <c r="M67" i="2" a="1"/>
  <c r="M67" i="2" s="1"/>
  <c r="M56" i="2" a="1"/>
  <c r="M56" i="2" s="1"/>
  <c r="M49" i="2" a="1"/>
  <c r="M49" i="2" s="1"/>
  <c r="M40" i="2" a="1"/>
  <c r="M40" i="2" s="1"/>
  <c r="M196" i="2" a="1"/>
  <c r="M196" i="2" s="1"/>
  <c r="M189" i="2" a="1"/>
  <c r="M189" i="2" s="1"/>
  <c r="M187" i="2" a="1"/>
  <c r="M187" i="2" s="1"/>
  <c r="M185" i="2" a="1"/>
  <c r="M185" i="2" s="1"/>
  <c r="M143" i="2" a="1"/>
  <c r="M143" i="2" s="1"/>
  <c r="M125" i="2" a="1"/>
  <c r="M125" i="2" s="1"/>
  <c r="M104" i="2" a="1"/>
  <c r="M104" i="2" s="1"/>
  <c r="M65" i="2" a="1"/>
  <c r="M65" i="2" s="1"/>
  <c r="M200" i="2" a="1"/>
  <c r="M200" i="2" s="1"/>
  <c r="M127" i="2" a="1"/>
  <c r="M127" i="2" s="1"/>
  <c r="M6" i="2" a="1"/>
  <c r="M6" i="2" s="1"/>
  <c r="M21" i="2" a="1"/>
  <c r="M21" i="2" s="1"/>
  <c r="M168" i="2" a="1"/>
  <c r="M168" i="2" s="1"/>
  <c r="M188" i="2" a="1"/>
  <c r="M188" i="2" s="1"/>
  <c r="M98" i="2" a="1"/>
  <c r="M98" i="2" s="1"/>
  <c r="M7" i="2" a="1"/>
  <c r="M7" i="2" s="1"/>
  <c r="M102" i="2" a="1"/>
  <c r="M102" i="2" s="1"/>
  <c r="M135" i="2" a="1"/>
  <c r="M135" i="2" s="1"/>
  <c r="M144" i="2" a="1"/>
  <c r="M144" i="2" s="1"/>
  <c r="M50" i="2" a="1"/>
  <c r="M50" i="2" s="1"/>
  <c r="M106" i="2" a="1"/>
  <c r="M106" i="2" s="1"/>
  <c r="M97" i="2" a="1"/>
  <c r="M97" i="2" s="1"/>
  <c r="M37" i="2" a="1"/>
  <c r="M37" i="2" s="1"/>
  <c r="M172" i="2" a="1"/>
  <c r="M172" i="2" s="1"/>
  <c r="M170" i="2" a="1"/>
  <c r="M170" i="2" s="1"/>
  <c r="M171" i="2" a="1"/>
  <c r="M171" i="2" s="1"/>
  <c r="M119" i="2" a="1"/>
  <c r="M119" i="2" s="1"/>
  <c r="M199" i="2" a="1"/>
  <c r="M199" i="2" s="1"/>
  <c r="M157" i="2" a="1"/>
  <c r="M157" i="2" s="1"/>
  <c r="M130" i="2" a="1"/>
  <c r="M130" i="2" s="1"/>
  <c r="M118" i="2" a="1"/>
  <c r="M118" i="2" s="1"/>
  <c r="M15" i="2" a="1"/>
  <c r="M15" i="2" s="1"/>
  <c r="M181" i="2" a="1"/>
  <c r="M181" i="2" s="1"/>
  <c r="M126" i="2" a="1"/>
  <c r="M126" i="2" s="1"/>
  <c r="M52" i="2" a="1"/>
  <c r="M52" i="2" s="1"/>
  <c r="M33" i="2" a="1"/>
  <c r="M33" i="2" s="1"/>
  <c r="M29" i="2" a="1"/>
  <c r="M29" i="2" s="1"/>
  <c r="M48" i="2" a="1"/>
  <c r="M48" i="2" s="1"/>
  <c r="M81" i="2" a="1"/>
  <c r="M81" i="2" s="1"/>
  <c r="M109" i="2" a="1"/>
  <c r="M109" i="2" s="1"/>
  <c r="M100" i="2" a="1"/>
  <c r="M100" i="2" s="1"/>
  <c r="M146" i="2" a="1"/>
  <c r="M146" i="2" s="1"/>
  <c r="M43" i="2" a="1"/>
  <c r="M43" i="2" s="1"/>
  <c r="M58" i="2" a="1"/>
  <c r="M58" i="2" s="1"/>
  <c r="M73" i="2" a="1"/>
  <c r="M73" i="2" s="1"/>
  <c r="M117" i="2" a="1"/>
  <c r="M117" i="2" s="1"/>
  <c r="M156" i="2" a="1"/>
  <c r="M156" i="2" s="1"/>
  <c r="M71" i="2" a="1"/>
  <c r="M71" i="2" s="1"/>
  <c r="M69" i="2" a="1"/>
  <c r="M69" i="2" s="1"/>
  <c r="M132" i="2" a="1"/>
  <c r="M132" i="2" s="1"/>
  <c r="M115" i="2" a="1"/>
  <c r="M115" i="2" s="1"/>
  <c r="M68" i="2" a="1"/>
  <c r="M68" i="2" s="1"/>
  <c r="M38" i="2" a="1"/>
  <c r="M38" i="2" s="1"/>
  <c r="M51" i="2" a="1"/>
  <c r="M51" i="2" s="1"/>
  <c r="M105" i="2" a="1"/>
  <c r="M105" i="2" s="1"/>
  <c r="M9" i="2" a="1"/>
  <c r="M9" i="2" s="1"/>
  <c r="M136" i="2" a="1"/>
  <c r="M136" i="2" s="1"/>
  <c r="M87" i="2" a="1"/>
  <c r="M87" i="2" s="1"/>
  <c r="M82" i="2" a="1"/>
  <c r="M82" i="2" s="1"/>
  <c r="M194" i="2" a="1"/>
  <c r="M194" i="2" s="1"/>
  <c r="M165" i="2" a="1"/>
  <c r="M165" i="2" s="1"/>
  <c r="M13" i="2" a="1"/>
  <c r="M13" i="2" s="1"/>
  <c r="M192" i="2" a="1"/>
  <c r="M192" i="2" s="1"/>
  <c r="M186" i="2" a="1"/>
  <c r="M186" i="2" s="1"/>
  <c r="M84" i="2" a="1"/>
  <c r="M84" i="2" s="1"/>
  <c r="M90" i="2" a="1"/>
  <c r="M90" i="2" s="1"/>
  <c r="M112" i="2" a="1"/>
  <c r="M112" i="2" s="1"/>
  <c r="M86" i="2" a="1"/>
  <c r="M86" i="2" s="1"/>
  <c r="M36" i="2" a="1"/>
  <c r="M36" i="2" s="1"/>
  <c r="M141" i="2" a="1"/>
  <c r="M141" i="2" s="1"/>
  <c r="M96" i="2" a="1"/>
  <c r="M96" i="2" s="1"/>
  <c r="M26" i="2" a="1"/>
  <c r="M26" i="2" s="1"/>
  <c r="M30" i="2" a="1"/>
  <c r="M30" i="2" s="1"/>
  <c r="M190" i="2" a="1"/>
  <c r="M190" i="2" s="1"/>
  <c r="M108" i="2" a="1"/>
  <c r="M108" i="2" s="1"/>
  <c r="M55" i="2" a="1"/>
  <c r="M55" i="2" s="1"/>
  <c r="M180" i="2" a="1"/>
  <c r="M180" i="2" s="1"/>
  <c r="M89" i="2" a="1"/>
  <c r="M89" i="2" s="1"/>
  <c r="M22" i="2" a="1"/>
  <c r="M22" i="2" s="1"/>
  <c r="M162" i="2" a="1"/>
  <c r="M162" i="2" s="1"/>
  <c r="M63" i="2" a="1"/>
  <c r="M63" i="2" s="1"/>
  <c r="M57" i="2" a="1"/>
  <c r="M57" i="2" s="1"/>
  <c r="M110" i="2" a="1"/>
  <c r="M110" i="2" s="1"/>
  <c r="M173" i="2" a="1"/>
  <c r="M173" i="2" s="1"/>
  <c r="M183" i="2" a="1"/>
  <c r="M183" i="2" s="1"/>
  <c r="M61" i="2" a="1"/>
  <c r="M61" i="2" s="1"/>
  <c r="M107" i="2" a="1"/>
  <c r="M107" i="2" s="1"/>
  <c r="M116" i="2" a="1"/>
  <c r="M116" i="2" s="1"/>
  <c r="M80" i="2" a="1"/>
  <c r="M80" i="2" s="1"/>
  <c r="M34" i="2" a="1"/>
  <c r="M34" i="2" s="1"/>
  <c r="M25" i="2" a="1"/>
  <c r="M25" i="2" s="1"/>
  <c r="M92" i="2" a="1"/>
  <c r="M92" i="2" s="1"/>
  <c r="M120" i="2" a="1"/>
  <c r="M120" i="2" s="1"/>
  <c r="M153" i="2" a="1"/>
  <c r="M153" i="2" s="1"/>
  <c r="M191" i="2" a="1"/>
  <c r="M191" i="2" s="1"/>
  <c r="M167" i="2" a="1"/>
  <c r="M167" i="2" s="1"/>
  <c r="M46" i="2" a="1"/>
  <c r="M46" i="2" s="1"/>
  <c r="M158" i="2" a="1"/>
  <c r="M158" i="2" s="1"/>
  <c r="M62" i="2" a="1"/>
  <c r="M62" i="2" s="1"/>
  <c r="M147" i="2" a="1"/>
  <c r="M147" i="2" s="1"/>
  <c r="M149" i="2" a="1"/>
  <c r="M149" i="2" s="1"/>
  <c r="M139" i="2" a="1"/>
  <c r="M139" i="2" s="1"/>
  <c r="M164" i="2" a="1"/>
  <c r="M164" i="2" s="1"/>
  <c r="M59" i="2" a="1"/>
  <c r="M59" i="2" s="1"/>
  <c r="M70" i="2" a="1"/>
  <c r="M70" i="2" s="1"/>
  <c r="M77" i="2" a="1"/>
  <c r="M77" i="2" s="1"/>
  <c r="M113" i="2" a="1"/>
  <c r="M113" i="2" s="1"/>
  <c r="M45" i="2" a="1"/>
  <c r="M45" i="2" s="1"/>
  <c r="M88" i="2" a="1"/>
  <c r="M88" i="2" s="1"/>
  <c r="M137" i="2" a="1"/>
  <c r="M137" i="2" s="1"/>
  <c r="M163" i="2" a="1"/>
  <c r="M163" i="2" s="1"/>
  <c r="M114" i="2" a="1"/>
  <c r="M114" i="2" s="1"/>
  <c r="M133" i="2" a="1"/>
  <c r="M133" i="2" s="1"/>
  <c r="M44" i="2" a="1"/>
  <c r="M44" i="2" s="1"/>
  <c r="M11" i="2" a="1"/>
  <c r="M11" i="2" s="1"/>
  <c r="M138" i="2" a="1"/>
  <c r="M138" i="2" s="1"/>
  <c r="M79" i="2" a="1"/>
  <c r="M79" i="2" s="1"/>
  <c r="M94" i="2" a="1"/>
  <c r="M94" i="2" s="1"/>
  <c r="M154" i="2" a="1"/>
  <c r="M154" i="2" s="1"/>
  <c r="M78" i="2" a="1"/>
  <c r="M78" i="2" s="1"/>
  <c r="M193" i="2" a="1"/>
  <c r="M193" i="2" s="1"/>
  <c r="M93" i="2" a="1"/>
  <c r="M93" i="2" s="1"/>
  <c r="M27" i="2" a="1"/>
  <c r="M27" i="2" s="1"/>
  <c r="M101" i="2" a="1"/>
  <c r="M101" i="2" s="1"/>
  <c r="M179" i="2" a="1"/>
  <c r="M179" i="2" s="1"/>
  <c r="M39" i="2" a="1"/>
  <c r="M39" i="2" s="1"/>
  <c r="M161" i="2" a="1"/>
  <c r="M161" i="2" s="1"/>
  <c r="M35" i="2" a="1"/>
  <c r="M35" i="2" s="1"/>
  <c r="M20" i="2" a="1"/>
  <c r="M20" i="2" s="1"/>
  <c r="M152" i="2" a="1"/>
  <c r="M152" i="2" s="1"/>
  <c r="M75" i="2" a="1"/>
  <c r="M75" i="2" s="1"/>
  <c r="M169" i="2" a="1"/>
  <c r="M169" i="2" s="1"/>
  <c r="M12" i="2" a="1"/>
  <c r="M12" i="2" s="1"/>
  <c r="M182" i="2" a="1"/>
  <c r="M182" i="2" s="1"/>
  <c r="M8" i="2" a="1"/>
  <c r="M8" i="2" s="1"/>
  <c r="M42" i="2" a="1"/>
  <c r="M42" i="2" s="1"/>
  <c r="M178" i="2" a="1"/>
  <c r="M178" i="2" s="1"/>
  <c r="M145" i="2" a="1"/>
  <c r="M145" i="2" s="1"/>
  <c r="M19" i="2" a="1"/>
  <c r="M19" i="2" s="1"/>
  <c r="M148" i="2" a="1"/>
  <c r="M148" i="2" s="1"/>
  <c r="M66" i="2" a="1"/>
  <c r="M66" i="2" s="1"/>
  <c r="M60" i="2" a="1"/>
  <c r="M60" i="2" s="1"/>
  <c r="M54" i="2" a="1"/>
  <c r="M54" i="2" s="1"/>
  <c r="M122" i="2" a="1"/>
  <c r="M122" i="2" s="1"/>
  <c r="M5" i="2" a="1"/>
  <c r="M5" i="2" s="1"/>
  <c r="M4" i="2" a="1"/>
  <c r="M4" i="2" s="1"/>
  <c r="N4" i="2" s="1"/>
  <c r="O4" i="2" s="1"/>
  <c r="M14" i="2" a="1"/>
  <c r="M14" i="2" s="1"/>
  <c r="M23" i="2" a="1"/>
  <c r="M23" i="2" s="1"/>
  <c r="M91" i="2" a="1"/>
  <c r="M91" i="2" s="1"/>
  <c r="M128" i="2" a="1"/>
  <c r="M128" i="2" s="1"/>
  <c r="M103" i="2" a="1"/>
  <c r="M103" i="2" s="1"/>
  <c r="M131" i="2" a="1"/>
  <c r="M131" i="2" s="1"/>
  <c r="M41" i="2" a="1"/>
  <c r="M41" i="2" s="1"/>
  <c r="M16" i="2" a="1"/>
  <c r="M16" i="2" s="1"/>
  <c r="M134" i="2" a="1"/>
  <c r="M134" i="2" s="1"/>
  <c r="M31" i="2" a="1"/>
  <c r="M31" i="2" s="1"/>
  <c r="M10" i="2" a="1"/>
  <c r="M10" i="2" s="1"/>
  <c r="AB5" i="2"/>
  <c r="AB6" i="2" s="1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82" i="2" s="1"/>
  <c r="AB83" i="2" s="1"/>
  <c r="AB84" i="2" s="1"/>
  <c r="AB85" i="2" s="1"/>
  <c r="AB86" i="2" s="1"/>
  <c r="AB87" i="2" s="1"/>
  <c r="AB88" i="2" s="1"/>
  <c r="AB89" i="2" s="1"/>
  <c r="AB90" i="2" s="1"/>
  <c r="AB91" i="2" s="1"/>
  <c r="AB92" i="2" s="1"/>
  <c r="AB93" i="2" s="1"/>
  <c r="AB94" i="2" s="1"/>
  <c r="AB95" i="2" s="1"/>
  <c r="AB96" i="2" s="1"/>
  <c r="AB97" i="2" s="1"/>
  <c r="AB98" i="2" s="1"/>
  <c r="AB99" i="2" s="1"/>
  <c r="AB100" i="2" s="1"/>
  <c r="AB101" i="2" s="1"/>
  <c r="AB102" i="2" s="1"/>
  <c r="AB103" i="2" s="1"/>
  <c r="AB104" i="2" s="1"/>
  <c r="AB105" i="2" s="1"/>
  <c r="AB106" i="2" s="1"/>
  <c r="AB107" i="2" s="1"/>
  <c r="AB108" i="2" s="1"/>
  <c r="AB109" i="2" s="1"/>
  <c r="AB110" i="2" s="1"/>
  <c r="AB111" i="2" s="1"/>
  <c r="AB112" i="2" s="1"/>
  <c r="AB113" i="2" s="1"/>
  <c r="AB114" i="2" s="1"/>
  <c r="AB115" i="2" s="1"/>
  <c r="AB116" i="2" s="1"/>
  <c r="AB117" i="2" s="1"/>
  <c r="AB118" i="2" s="1"/>
  <c r="AB119" i="2" s="1"/>
  <c r="AB120" i="2" s="1"/>
  <c r="AB121" i="2" s="1"/>
  <c r="AB122" i="2" s="1"/>
  <c r="AB123" i="2" s="1"/>
  <c r="AB124" i="2" s="1"/>
  <c r="AB125" i="2" s="1"/>
  <c r="AB126" i="2" s="1"/>
  <c r="AB127" i="2" s="1"/>
  <c r="AB128" i="2" s="1"/>
  <c r="AB129" i="2" s="1"/>
  <c r="AB130" i="2" s="1"/>
  <c r="AB131" i="2" s="1"/>
  <c r="AB132" i="2" s="1"/>
  <c r="AB133" i="2" s="1"/>
  <c r="AB134" i="2" s="1"/>
  <c r="AB135" i="2" s="1"/>
  <c r="AB136" i="2" s="1"/>
  <c r="AB137" i="2" s="1"/>
  <c r="AB138" i="2" s="1"/>
  <c r="AB139" i="2" s="1"/>
  <c r="AB140" i="2" s="1"/>
  <c r="AB141" i="2" s="1"/>
  <c r="AB142" i="2" s="1"/>
  <c r="AB143" i="2" s="1"/>
  <c r="AB144" i="2" s="1"/>
  <c r="AB145" i="2" s="1"/>
  <c r="AB146" i="2" s="1"/>
  <c r="AB147" i="2" s="1"/>
  <c r="AB148" i="2" s="1"/>
  <c r="AB149" i="2" s="1"/>
  <c r="AB150" i="2" s="1"/>
  <c r="AB151" i="2" s="1"/>
  <c r="AB152" i="2" s="1"/>
  <c r="AB153" i="2" s="1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N5" i="2"/>
  <c r="BP6" i="2"/>
  <c r="B10" i="4"/>
  <c r="F10" i="4" s="1"/>
  <c r="G10" i="4" s="1"/>
  <c r="L10" i="4" s="1"/>
  <c r="B11" i="4"/>
  <c r="F11" i="4" s="1"/>
  <c r="G11" i="4" s="1"/>
  <c r="L11" i="4" s="1"/>
  <c r="B12" i="4"/>
  <c r="F12" i="4" s="1"/>
  <c r="G12" i="4" s="1"/>
  <c r="L12" i="4" s="1"/>
  <c r="BE4" i="2" l="1"/>
  <c r="BD5" i="2"/>
  <c r="AC4" i="2"/>
  <c r="D5" i="2"/>
  <c r="H5" i="2" s="1"/>
  <c r="C6" i="2"/>
  <c r="BS4" i="2"/>
  <c r="BS5" i="2"/>
  <c r="AX4" i="2"/>
  <c r="K16" i="4"/>
  <c r="AI5" i="2"/>
  <c r="AJ4" i="2"/>
  <c r="AA5" i="2"/>
  <c r="AA6" i="2" s="1"/>
  <c r="AA7" i="2" s="1"/>
  <c r="AA8" i="2" s="1"/>
  <c r="AA9" i="2" s="1"/>
  <c r="AA10" i="2" s="1"/>
  <c r="AA11" i="2" s="1"/>
  <c r="AA12" i="2" s="1"/>
  <c r="AA13" i="2" s="1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AA115" i="2" s="1"/>
  <c r="AA116" i="2" s="1"/>
  <c r="AA117" i="2" s="1"/>
  <c r="AA118" i="2" s="1"/>
  <c r="AA119" i="2" s="1"/>
  <c r="AA120" i="2" s="1"/>
  <c r="AA121" i="2" s="1"/>
  <c r="AA122" i="2" s="1"/>
  <c r="AA123" i="2" s="1"/>
  <c r="AA124" i="2" s="1"/>
  <c r="AA125" i="2" s="1"/>
  <c r="AA126" i="2" s="1"/>
  <c r="AA127" i="2" s="1"/>
  <c r="AA128" i="2" s="1"/>
  <c r="AA129" i="2" s="1"/>
  <c r="AA130" i="2" s="1"/>
  <c r="AA131" i="2" s="1"/>
  <c r="AA132" i="2" s="1"/>
  <c r="AA133" i="2" s="1"/>
  <c r="AA134" i="2" s="1"/>
  <c r="AA135" i="2" s="1"/>
  <c r="AA136" i="2" s="1"/>
  <c r="AA137" i="2" s="1"/>
  <c r="AA138" i="2" s="1"/>
  <c r="AA139" i="2" s="1"/>
  <c r="AA140" i="2" s="1"/>
  <c r="AA141" i="2" s="1"/>
  <c r="AA142" i="2" s="1"/>
  <c r="AA143" i="2" s="1"/>
  <c r="AA144" i="2" s="1"/>
  <c r="AA145" i="2" s="1"/>
  <c r="AA146" i="2" s="1"/>
  <c r="AA147" i="2" s="1"/>
  <c r="AA148" i="2" s="1"/>
  <c r="AA149" i="2" s="1"/>
  <c r="AA150" i="2" s="1"/>
  <c r="AA151" i="2" s="1"/>
  <c r="AA152" i="2" s="1"/>
  <c r="AA153" i="2" s="1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J16" i="4"/>
  <c r="P4" i="2"/>
  <c r="Q4" i="2" s="1"/>
  <c r="R4" i="2" s="1"/>
  <c r="O5" i="2"/>
  <c r="N6" i="2"/>
  <c r="Z7" i="2"/>
  <c r="BP7" i="2"/>
  <c r="BS6" i="2"/>
  <c r="AX5" i="2"/>
  <c r="AX6" i="2"/>
  <c r="AU7" i="2"/>
  <c r="G5" i="2" l="1"/>
  <c r="BF4" i="2"/>
  <c r="BG4" i="2" s="1"/>
  <c r="BH4" i="2" s="1"/>
  <c r="BE5" i="2"/>
  <c r="BD6" i="2"/>
  <c r="D6" i="2"/>
  <c r="G6" i="2" s="1"/>
  <c r="C7" i="2"/>
  <c r="AJ5" i="2"/>
  <c r="AI6" i="2"/>
  <c r="AK4" i="2"/>
  <c r="AL4" i="2" s="1"/>
  <c r="AM4" i="2" s="1"/>
  <c r="AC6" i="2"/>
  <c r="AC5" i="2"/>
  <c r="P5" i="2"/>
  <c r="Q5" i="2" s="1"/>
  <c r="R5" i="2" s="1"/>
  <c r="Z8" i="2"/>
  <c r="AC7" i="2"/>
  <c r="O6" i="2"/>
  <c r="N7" i="2"/>
  <c r="BS7" i="2"/>
  <c r="BP8" i="2"/>
  <c r="AU8" i="2"/>
  <c r="AX7" i="2"/>
  <c r="H6" i="2" l="1"/>
  <c r="BF5" i="2"/>
  <c r="BG5" i="2" s="1"/>
  <c r="BH5" i="2" s="1"/>
  <c r="BE6" i="2"/>
  <c r="BF6" i="2" s="1"/>
  <c r="BG6" i="2" s="1"/>
  <c r="BH6" i="2" s="1"/>
  <c r="BD7" i="2"/>
  <c r="C8" i="2"/>
  <c r="D7" i="2"/>
  <c r="G7" i="2" s="1"/>
  <c r="AI7" i="2"/>
  <c r="AJ6" i="2"/>
  <c r="AK5" i="2"/>
  <c r="AL5" i="2" s="1"/>
  <c r="AM5" i="2" s="1"/>
  <c r="N8" i="2"/>
  <c r="O7" i="2"/>
  <c r="P6" i="2"/>
  <c r="Q6" i="2" s="1"/>
  <c r="R6" i="2" s="1"/>
  <c r="Z9" i="2"/>
  <c r="AC8" i="2"/>
  <c r="BS8" i="2"/>
  <c r="BP9" i="2"/>
  <c r="AU9" i="2"/>
  <c r="AX8" i="2"/>
  <c r="BE7" i="2" l="1"/>
  <c r="BD8" i="2"/>
  <c r="C9" i="2"/>
  <c r="D8" i="2"/>
  <c r="H8" i="2" s="1"/>
  <c r="H7" i="2"/>
  <c r="AK6" i="2"/>
  <c r="AL6" i="2" s="1"/>
  <c r="AM6" i="2" s="1"/>
  <c r="AI8" i="2"/>
  <c r="AJ7" i="2"/>
  <c r="P7" i="2"/>
  <c r="Q7" i="2" s="1"/>
  <c r="R7" i="2" s="1"/>
  <c r="O8" i="2"/>
  <c r="N9" i="2"/>
  <c r="Z10" i="2"/>
  <c r="AC9" i="2"/>
  <c r="BP10" i="2"/>
  <c r="BS9" i="2"/>
  <c r="AX9" i="2"/>
  <c r="AU10" i="2"/>
  <c r="G8" i="2" l="1"/>
  <c r="BE8" i="2"/>
  <c r="BD9" i="2"/>
  <c r="BF7" i="2"/>
  <c r="BG7" i="2" s="1"/>
  <c r="BH7" i="2" s="1"/>
  <c r="D9" i="2"/>
  <c r="H9" i="2" s="1"/>
  <c r="C10" i="2"/>
  <c r="AK7" i="2"/>
  <c r="AL7" i="2" s="1"/>
  <c r="AM7" i="2" s="1"/>
  <c r="AI9" i="2"/>
  <c r="AJ8" i="2"/>
  <c r="Z11" i="2"/>
  <c r="AC10" i="2"/>
  <c r="P8" i="2"/>
  <c r="Q8" i="2" s="1"/>
  <c r="R8" i="2" s="1"/>
  <c r="O9" i="2"/>
  <c r="N10" i="2"/>
  <c r="BS10" i="2"/>
  <c r="BP11" i="2"/>
  <c r="AX10" i="2"/>
  <c r="AU11" i="2"/>
  <c r="BF8" i="2" l="1"/>
  <c r="BG8" i="2" s="1"/>
  <c r="BH8" i="2" s="1"/>
  <c r="BE9" i="2"/>
  <c r="BF9" i="2" s="1"/>
  <c r="BG9" i="2" s="1"/>
  <c r="BH9" i="2" s="1"/>
  <c r="BD10" i="2"/>
  <c r="G9" i="2"/>
  <c r="C11" i="2"/>
  <c r="D10" i="2"/>
  <c r="G10" i="2" s="1"/>
  <c r="AK8" i="2"/>
  <c r="AL8" i="2" s="1"/>
  <c r="AM8" i="2" s="1"/>
  <c r="AI10" i="2"/>
  <c r="AJ9" i="2"/>
  <c r="Z12" i="2"/>
  <c r="AC11" i="2"/>
  <c r="P9" i="2"/>
  <c r="Q9" i="2" s="1"/>
  <c r="R9" i="2" s="1"/>
  <c r="N11" i="2"/>
  <c r="O10" i="2"/>
  <c r="BS11" i="2"/>
  <c r="BP12" i="2"/>
  <c r="AU12" i="2"/>
  <c r="AX11" i="2"/>
  <c r="BE10" i="2" l="1"/>
  <c r="BD11" i="2"/>
  <c r="H10" i="2"/>
  <c r="C12" i="2"/>
  <c r="D11" i="2"/>
  <c r="H11" i="2" s="1"/>
  <c r="AK9" i="2"/>
  <c r="AL9" i="2" s="1"/>
  <c r="AM9" i="2" s="1"/>
  <c r="AI11" i="2"/>
  <c r="AJ10" i="2"/>
  <c r="N12" i="2"/>
  <c r="O11" i="2"/>
  <c r="Z13" i="2"/>
  <c r="AC12" i="2"/>
  <c r="P10" i="2"/>
  <c r="Q10" i="2" s="1"/>
  <c r="R10" i="2" s="1"/>
  <c r="BP13" i="2"/>
  <c r="BS12" i="2"/>
  <c r="AU13" i="2"/>
  <c r="AX12" i="2"/>
  <c r="BF10" i="2" l="1"/>
  <c r="BG10" i="2" s="1"/>
  <c r="BH10" i="2" s="1"/>
  <c r="BE11" i="2"/>
  <c r="BF11" i="2" s="1"/>
  <c r="BG11" i="2" s="1"/>
  <c r="BH11" i="2" s="1"/>
  <c r="BD12" i="2"/>
  <c r="G11" i="2"/>
  <c r="D12" i="2"/>
  <c r="G12" i="2" s="1"/>
  <c r="C13" i="2"/>
  <c r="AK10" i="2"/>
  <c r="AL10" i="2" s="1"/>
  <c r="AM10" i="2" s="1"/>
  <c r="AI12" i="2"/>
  <c r="AJ11" i="2"/>
  <c r="O12" i="2"/>
  <c r="N13" i="2"/>
  <c r="Z14" i="2"/>
  <c r="AC13" i="2"/>
  <c r="P11" i="2"/>
  <c r="Q11" i="2" s="1"/>
  <c r="R11" i="2" s="1"/>
  <c r="BP14" i="2"/>
  <c r="BS13" i="2"/>
  <c r="AU14" i="2"/>
  <c r="AX13" i="2"/>
  <c r="BE12" i="2" l="1"/>
  <c r="BF12" i="2" s="1"/>
  <c r="BG12" i="2" s="1"/>
  <c r="BH12" i="2" s="1"/>
  <c r="BD13" i="2"/>
  <c r="D13" i="2"/>
  <c r="H13" i="2" s="1"/>
  <c r="C14" i="2"/>
  <c r="H12" i="2"/>
  <c r="AK11" i="2"/>
  <c r="AL11" i="2" s="1"/>
  <c r="AM11" i="2" s="1"/>
  <c r="AI13" i="2"/>
  <c r="AJ12" i="2"/>
  <c r="P12" i="2"/>
  <c r="Q12" i="2" s="1"/>
  <c r="R12" i="2" s="1"/>
  <c r="N14" i="2"/>
  <c r="O13" i="2"/>
  <c r="Z15" i="2"/>
  <c r="AC14" i="2"/>
  <c r="BS14" i="2"/>
  <c r="BP15" i="2"/>
  <c r="AX14" i="2"/>
  <c r="AU15" i="2"/>
  <c r="G13" i="2" l="1"/>
  <c r="BE13" i="2"/>
  <c r="BF13" i="2" s="1"/>
  <c r="BG13" i="2" s="1"/>
  <c r="BH13" i="2" s="1"/>
  <c r="BD14" i="2"/>
  <c r="D14" i="2"/>
  <c r="H14" i="2" s="1"/>
  <c r="C15" i="2"/>
  <c r="AK12" i="2"/>
  <c r="AL12" i="2" s="1"/>
  <c r="AM12" i="2" s="1"/>
  <c r="AI14" i="2"/>
  <c r="AJ13" i="2"/>
  <c r="AK13" i="2" s="1"/>
  <c r="AL13" i="2" s="1"/>
  <c r="AM13" i="2" s="1"/>
  <c r="Z16" i="2"/>
  <c r="AC15" i="2"/>
  <c r="P13" i="2"/>
  <c r="Q13" i="2" s="1"/>
  <c r="R13" i="2" s="1"/>
  <c r="O14" i="2"/>
  <c r="N15" i="2"/>
  <c r="BS15" i="2"/>
  <c r="BP16" i="2"/>
  <c r="AU16" i="2"/>
  <c r="AX15" i="2"/>
  <c r="G14" i="2" l="1"/>
  <c r="BE14" i="2"/>
  <c r="BF14" i="2" s="1"/>
  <c r="BG14" i="2" s="1"/>
  <c r="BH14" i="2" s="1"/>
  <c r="BD15" i="2"/>
  <c r="C16" i="2"/>
  <c r="D15" i="2"/>
  <c r="G15" i="2" s="1"/>
  <c r="AJ14" i="2"/>
  <c r="AI15" i="2"/>
  <c r="Z17" i="2"/>
  <c r="AC16" i="2"/>
  <c r="P14" i="2"/>
  <c r="Q14" i="2" s="1"/>
  <c r="R14" i="2" s="1"/>
  <c r="O15" i="2"/>
  <c r="N16" i="2"/>
  <c r="BS16" i="2"/>
  <c r="BP17" i="2"/>
  <c r="AU17" i="2"/>
  <c r="AX16" i="2"/>
  <c r="BE15" i="2" l="1"/>
  <c r="BF15" i="2" s="1"/>
  <c r="BG15" i="2" s="1"/>
  <c r="BH15" i="2" s="1"/>
  <c r="BD16" i="2"/>
  <c r="C17" i="2"/>
  <c r="D16" i="2"/>
  <c r="G16" i="2" s="1"/>
  <c r="H15" i="2"/>
  <c r="AK14" i="2"/>
  <c r="AL14" i="2" s="1"/>
  <c r="AM14" i="2" s="1"/>
  <c r="AI16" i="2"/>
  <c r="AJ15" i="2"/>
  <c r="Z18" i="2"/>
  <c r="AC17" i="2"/>
  <c r="P15" i="2"/>
  <c r="Q15" i="2" s="1"/>
  <c r="R15" i="2" s="1"/>
  <c r="N17" i="2"/>
  <c r="O16" i="2"/>
  <c r="BP18" i="2"/>
  <c r="BS17" i="2"/>
  <c r="AU18" i="2"/>
  <c r="AX17" i="2"/>
  <c r="H16" i="2" l="1"/>
  <c r="BE16" i="2"/>
  <c r="BD17" i="2"/>
  <c r="C18" i="2"/>
  <c r="D17" i="2"/>
  <c r="H17" i="2" s="1"/>
  <c r="AK15" i="2"/>
  <c r="AL15" i="2" s="1"/>
  <c r="AM15" i="2" s="1"/>
  <c r="AJ16" i="2"/>
  <c r="AI17" i="2"/>
  <c r="Z19" i="2"/>
  <c r="AC18" i="2"/>
  <c r="P16" i="2"/>
  <c r="Q16" i="2" s="1"/>
  <c r="R16" i="2" s="1"/>
  <c r="O17" i="2"/>
  <c r="N18" i="2"/>
  <c r="BS18" i="2"/>
  <c r="BP19" i="2"/>
  <c r="AU19" i="2"/>
  <c r="AX18" i="2"/>
  <c r="BE17" i="2" l="1"/>
  <c r="BD18" i="2"/>
  <c r="BF16" i="2"/>
  <c r="BG16" i="2"/>
  <c r="BH16" i="2" s="1"/>
  <c r="C19" i="2"/>
  <c r="D18" i="2"/>
  <c r="H18" i="2" s="1"/>
  <c r="G17" i="2"/>
  <c r="AK16" i="2"/>
  <c r="AL16" i="2" s="1"/>
  <c r="AM16" i="2" s="1"/>
  <c r="AI18" i="2"/>
  <c r="AJ17" i="2"/>
  <c r="AK17" i="2" s="1"/>
  <c r="AL17" i="2" s="1"/>
  <c r="AM17" i="2" s="1"/>
  <c r="Z20" i="2"/>
  <c r="AC19" i="2"/>
  <c r="N19" i="2"/>
  <c r="O18" i="2"/>
  <c r="P17" i="2"/>
  <c r="Q17" i="2" s="1"/>
  <c r="R17" i="2" s="1"/>
  <c r="BP20" i="2"/>
  <c r="BS19" i="2"/>
  <c r="AU20" i="2"/>
  <c r="AX19" i="2"/>
  <c r="G18" i="2" l="1"/>
  <c r="BF17" i="2"/>
  <c r="BG17" i="2" s="1"/>
  <c r="BH17" i="2" s="1"/>
  <c r="BE18" i="2"/>
  <c r="BF18" i="2" s="1"/>
  <c r="BG18" i="2" s="1"/>
  <c r="BH18" i="2" s="1"/>
  <c r="BD19" i="2"/>
  <c r="D19" i="2"/>
  <c r="G19" i="2" s="1"/>
  <c r="C20" i="2"/>
  <c r="AI19" i="2"/>
  <c r="AJ18" i="2"/>
  <c r="AC20" i="2"/>
  <c r="Z21" i="2"/>
  <c r="P18" i="2"/>
  <c r="Q18" i="2" s="1"/>
  <c r="R18" i="2" s="1"/>
  <c r="N20" i="2"/>
  <c r="O19" i="2"/>
  <c r="BP21" i="2"/>
  <c r="BS20" i="2"/>
  <c r="AX20" i="2"/>
  <c r="AU21" i="2"/>
  <c r="BE19" i="2" l="1"/>
  <c r="BF19" i="2" s="1"/>
  <c r="BG19" i="2" s="1"/>
  <c r="BH19" i="2" s="1"/>
  <c r="BD20" i="2"/>
  <c r="H19" i="2"/>
  <c r="D20" i="2"/>
  <c r="G20" i="2" s="1"/>
  <c r="C21" i="2"/>
  <c r="AI20" i="2"/>
  <c r="AJ19" i="2"/>
  <c r="AK18" i="2"/>
  <c r="AL18" i="2" s="1"/>
  <c r="AM18" i="2" s="1"/>
  <c r="Z22" i="2"/>
  <c r="AC21" i="2"/>
  <c r="P19" i="2"/>
  <c r="Q19" i="2" s="1"/>
  <c r="R19" i="2" s="1"/>
  <c r="N21" i="2"/>
  <c r="O20" i="2"/>
  <c r="BP22" i="2"/>
  <c r="BS21" i="2"/>
  <c r="AX21" i="2"/>
  <c r="AU22" i="2"/>
  <c r="BE20" i="2" l="1"/>
  <c r="BD21" i="2"/>
  <c r="D21" i="2"/>
  <c r="H21" i="2" s="1"/>
  <c r="C22" i="2"/>
  <c r="H20" i="2"/>
  <c r="AK19" i="2"/>
  <c r="AL19" i="2" s="1"/>
  <c r="AM19" i="2" s="1"/>
  <c r="AI21" i="2"/>
  <c r="AJ20" i="2"/>
  <c r="AK20" i="2" s="1"/>
  <c r="AL20" i="2" s="1"/>
  <c r="AM20" i="2" s="1"/>
  <c r="AC22" i="2"/>
  <c r="Z23" i="2"/>
  <c r="P20" i="2"/>
  <c r="Q20" i="2" s="1"/>
  <c r="R20" i="2" s="1"/>
  <c r="N22" i="2"/>
  <c r="O21" i="2"/>
  <c r="BP23" i="2"/>
  <c r="BS22" i="2"/>
  <c r="AX22" i="2"/>
  <c r="AU23" i="2"/>
  <c r="G21" i="2" l="1"/>
  <c r="BD22" i="2"/>
  <c r="BE21" i="2"/>
  <c r="BF21" i="2" s="1"/>
  <c r="BG21" i="2" s="1"/>
  <c r="BH21" i="2" s="1"/>
  <c r="BF20" i="2"/>
  <c r="BG20" i="2" s="1"/>
  <c r="BH20" i="2" s="1"/>
  <c r="C23" i="2"/>
  <c r="D22" i="2"/>
  <c r="G22" i="2" s="1"/>
  <c r="AI22" i="2"/>
  <c r="AJ21" i="2"/>
  <c r="N23" i="2"/>
  <c r="O22" i="2"/>
  <c r="Z24" i="2"/>
  <c r="AC23" i="2"/>
  <c r="P21" i="2"/>
  <c r="Q21" i="2" s="1"/>
  <c r="R21" i="2" s="1"/>
  <c r="BS23" i="2"/>
  <c r="BP24" i="2"/>
  <c r="AX23" i="2"/>
  <c r="AU24" i="2"/>
  <c r="BE22" i="2" l="1"/>
  <c r="BF22" i="2" s="1"/>
  <c r="BG22" i="2" s="1"/>
  <c r="BH22" i="2" s="1"/>
  <c r="BD23" i="2"/>
  <c r="H22" i="2"/>
  <c r="C24" i="2"/>
  <c r="D23" i="2"/>
  <c r="G23" i="2" s="1"/>
  <c r="H23" i="2"/>
  <c r="AI23" i="2"/>
  <c r="AJ22" i="2"/>
  <c r="AK21" i="2"/>
  <c r="AL21" i="2" s="1"/>
  <c r="AM21" i="2" s="1"/>
  <c r="Z25" i="2"/>
  <c r="AC24" i="2"/>
  <c r="N24" i="2"/>
  <c r="O23" i="2"/>
  <c r="P22" i="2"/>
  <c r="Q22" i="2" s="1"/>
  <c r="R22" i="2" s="1"/>
  <c r="BS24" i="2"/>
  <c r="BP25" i="2"/>
  <c r="AX24" i="2"/>
  <c r="AU25" i="2"/>
  <c r="BE23" i="2" l="1"/>
  <c r="BF23" i="2" s="1"/>
  <c r="BG23" i="2" s="1"/>
  <c r="BH23" i="2" s="1"/>
  <c r="BD24" i="2"/>
  <c r="C25" i="2"/>
  <c r="D24" i="2"/>
  <c r="G24" i="2" s="1"/>
  <c r="AK22" i="2"/>
  <c r="AL22" i="2" s="1"/>
  <c r="AM22" i="2" s="1"/>
  <c r="AJ23" i="2"/>
  <c r="AI24" i="2"/>
  <c r="Z26" i="2"/>
  <c r="AC25" i="2"/>
  <c r="P23" i="2"/>
  <c r="Q23" i="2" s="1"/>
  <c r="R23" i="2" s="1"/>
  <c r="N25" i="2"/>
  <c r="O24" i="2"/>
  <c r="BS25" i="2"/>
  <c r="BP26" i="2"/>
  <c r="AX25" i="2"/>
  <c r="AU26" i="2"/>
  <c r="BE24" i="2" l="1"/>
  <c r="BD25" i="2"/>
  <c r="H24" i="2"/>
  <c r="D25" i="2"/>
  <c r="G25" i="2" s="1"/>
  <c r="C26" i="2"/>
  <c r="AK23" i="2"/>
  <c r="AL23" i="2" s="1"/>
  <c r="AM23" i="2" s="1"/>
  <c r="AI25" i="2"/>
  <c r="AJ24" i="2"/>
  <c r="AK24" i="2" s="1"/>
  <c r="AL24" i="2" s="1"/>
  <c r="AM24" i="2" s="1"/>
  <c r="N26" i="2"/>
  <c r="O25" i="2"/>
  <c r="Z27" i="2"/>
  <c r="AC26" i="2"/>
  <c r="P24" i="2"/>
  <c r="Q24" i="2" s="1"/>
  <c r="R24" i="2" s="1"/>
  <c r="BS26" i="2"/>
  <c r="BP27" i="2"/>
  <c r="AX26" i="2"/>
  <c r="AU27" i="2"/>
  <c r="BE25" i="2" l="1"/>
  <c r="BD26" i="2"/>
  <c r="BF24" i="2"/>
  <c r="BG24" i="2" s="1"/>
  <c r="BH24" i="2" s="1"/>
  <c r="H25" i="2"/>
  <c r="C27" i="2"/>
  <c r="D26" i="2"/>
  <c r="G26" i="2" s="1"/>
  <c r="AJ25" i="2"/>
  <c r="AI26" i="2"/>
  <c r="Z28" i="2"/>
  <c r="AC27" i="2"/>
  <c r="N27" i="2"/>
  <c r="O26" i="2"/>
  <c r="P25" i="2"/>
  <c r="Q25" i="2" s="1"/>
  <c r="R25" i="2" s="1"/>
  <c r="BS27" i="2"/>
  <c r="BP28" i="2"/>
  <c r="AU28" i="2"/>
  <c r="AX27" i="2"/>
  <c r="BE26" i="2" l="1"/>
  <c r="BD27" i="2"/>
  <c r="BF25" i="2"/>
  <c r="BG25" i="2" s="1"/>
  <c r="BH25" i="2" s="1"/>
  <c r="H26" i="2"/>
  <c r="C28" i="2"/>
  <c r="D27" i="2"/>
  <c r="H27" i="2" s="1"/>
  <c r="AK25" i="2"/>
  <c r="AL25" i="2" s="1"/>
  <c r="AM25" i="2" s="1"/>
  <c r="AJ26" i="2"/>
  <c r="AK26" i="2" s="1"/>
  <c r="AL26" i="2" s="1"/>
  <c r="AM26" i="2" s="1"/>
  <c r="AI27" i="2"/>
  <c r="AC28" i="2"/>
  <c r="Z29" i="2"/>
  <c r="P26" i="2"/>
  <c r="Q26" i="2" s="1"/>
  <c r="R26" i="2" s="1"/>
  <c r="N28" i="2"/>
  <c r="O27" i="2"/>
  <c r="BP29" i="2"/>
  <c r="BS28" i="2"/>
  <c r="AU29" i="2"/>
  <c r="AX28" i="2"/>
  <c r="BE27" i="2" l="1"/>
  <c r="BF27" i="2" s="1"/>
  <c r="BG27" i="2" s="1"/>
  <c r="BH27" i="2" s="1"/>
  <c r="BD28" i="2"/>
  <c r="BF26" i="2"/>
  <c r="BG26" i="2"/>
  <c r="BH26" i="2" s="1"/>
  <c r="G27" i="2"/>
  <c r="D28" i="2"/>
  <c r="G28" i="2" s="1"/>
  <c r="C29" i="2"/>
  <c r="AI28" i="2"/>
  <c r="AJ27" i="2"/>
  <c r="N29" i="2"/>
  <c r="O28" i="2"/>
  <c r="Z30" i="2"/>
  <c r="AC29" i="2"/>
  <c r="P27" i="2"/>
  <c r="Q27" i="2" s="1"/>
  <c r="R27" i="2" s="1"/>
  <c r="BS29" i="2"/>
  <c r="BP30" i="2"/>
  <c r="AX29" i="2"/>
  <c r="AU30" i="2"/>
  <c r="BE28" i="2" l="1"/>
  <c r="BD29" i="2"/>
  <c r="D29" i="2"/>
  <c r="G29" i="2" s="1"/>
  <c r="C30" i="2"/>
  <c r="H28" i="2"/>
  <c r="AK27" i="2"/>
  <c r="AL27" i="2" s="1"/>
  <c r="AM27" i="2" s="1"/>
  <c r="AI29" i="2"/>
  <c r="AJ28" i="2"/>
  <c r="AC30" i="2"/>
  <c r="Z31" i="2"/>
  <c r="N30" i="2"/>
  <c r="O29" i="2"/>
  <c r="P28" i="2"/>
  <c r="Q28" i="2" s="1"/>
  <c r="R28" i="2" s="1"/>
  <c r="BS30" i="2"/>
  <c r="BP31" i="2"/>
  <c r="AX30" i="2"/>
  <c r="AU31" i="2"/>
  <c r="H29" i="2" l="1"/>
  <c r="BE29" i="2"/>
  <c r="BF29" i="2" s="1"/>
  <c r="BG29" i="2" s="1"/>
  <c r="BH29" i="2" s="1"/>
  <c r="BD30" i="2"/>
  <c r="BF28" i="2"/>
  <c r="BG28" i="2"/>
  <c r="BH28" i="2" s="1"/>
  <c r="C31" i="2"/>
  <c r="D30" i="2"/>
  <c r="G30" i="2" s="1"/>
  <c r="AK28" i="2"/>
  <c r="AL28" i="2" s="1"/>
  <c r="AM28" i="2" s="1"/>
  <c r="AI30" i="2"/>
  <c r="AJ29" i="2"/>
  <c r="AK29" i="2" s="1"/>
  <c r="AL29" i="2" s="1"/>
  <c r="AM29" i="2" s="1"/>
  <c r="AC31" i="2"/>
  <c r="Z32" i="2"/>
  <c r="P29" i="2"/>
  <c r="Q29" i="2" s="1"/>
  <c r="R29" i="2" s="1"/>
  <c r="N31" i="2"/>
  <c r="O30" i="2"/>
  <c r="BP32" i="2"/>
  <c r="BS31" i="2"/>
  <c r="AU32" i="2"/>
  <c r="AX31" i="2"/>
  <c r="BE30" i="2" l="1"/>
  <c r="BF30" i="2" s="1"/>
  <c r="BG30" i="2" s="1"/>
  <c r="BH30" i="2" s="1"/>
  <c r="BD31" i="2"/>
  <c r="C32" i="2"/>
  <c r="D31" i="2"/>
  <c r="G31" i="2" s="1"/>
  <c r="H30" i="2"/>
  <c r="AI31" i="2"/>
  <c r="AJ30" i="2"/>
  <c r="Z33" i="2"/>
  <c r="AC32" i="2"/>
  <c r="N32" i="2"/>
  <c r="O31" i="2"/>
  <c r="P30" i="2"/>
  <c r="Q30" i="2" s="1"/>
  <c r="R30" i="2" s="1"/>
  <c r="BS32" i="2"/>
  <c r="BP33" i="2"/>
  <c r="AU33" i="2"/>
  <c r="AX32" i="2"/>
  <c r="H31" i="2" l="1"/>
  <c r="BE31" i="2"/>
  <c r="BD32" i="2"/>
  <c r="C33" i="2"/>
  <c r="D32" i="2"/>
  <c r="G32" i="2" s="1"/>
  <c r="AI32" i="2"/>
  <c r="AJ31" i="2"/>
  <c r="AK30" i="2"/>
  <c r="AL30" i="2" s="1"/>
  <c r="AM30" i="2" s="1"/>
  <c r="Z34" i="2"/>
  <c r="AC33" i="2"/>
  <c r="H6" i="4" s="1"/>
  <c r="I6" i="4" s="1"/>
  <c r="P31" i="2"/>
  <c r="Q31" i="2" s="1"/>
  <c r="R31" i="2" s="1"/>
  <c r="N33" i="2"/>
  <c r="O32" i="2"/>
  <c r="BS33" i="2"/>
  <c r="H8" i="4" s="1"/>
  <c r="I8" i="4" s="1"/>
  <c r="BP34" i="2"/>
  <c r="AU34" i="2"/>
  <c r="AX33" i="2"/>
  <c r="H7" i="4" s="1"/>
  <c r="H32" i="2" l="1"/>
  <c r="BE32" i="2"/>
  <c r="BF32" i="2" s="1"/>
  <c r="BG32" i="2" s="1"/>
  <c r="BH32" i="2" s="1"/>
  <c r="BD33" i="2"/>
  <c r="BF31" i="2"/>
  <c r="BG31" i="2" s="1"/>
  <c r="BH31" i="2" s="1"/>
  <c r="D33" i="2"/>
  <c r="G33" i="2" s="1"/>
  <c r="C34" i="2"/>
  <c r="AK31" i="2"/>
  <c r="AL31" i="2" s="1"/>
  <c r="AM31" i="2" s="1"/>
  <c r="AI33" i="2"/>
  <c r="AJ32" i="2"/>
  <c r="AK32" i="2" s="1"/>
  <c r="AL32" i="2" s="1"/>
  <c r="AM32" i="2" s="1"/>
  <c r="Z35" i="2"/>
  <c r="AC34" i="2"/>
  <c r="P32" i="2"/>
  <c r="Q32" i="2" s="1"/>
  <c r="R32" i="2" s="1"/>
  <c r="O33" i="2"/>
  <c r="N34" i="2"/>
  <c r="BS34" i="2"/>
  <c r="BP35" i="2"/>
  <c r="I7" i="4"/>
  <c r="H16" i="4"/>
  <c r="AU35" i="2"/>
  <c r="AX34" i="2"/>
  <c r="BE33" i="2" l="1"/>
  <c r="BF33" i="2" s="1"/>
  <c r="BG33" i="2" s="1"/>
  <c r="BH33" i="2" s="1"/>
  <c r="BD34" i="2"/>
  <c r="H33" i="2"/>
  <c r="C35" i="2"/>
  <c r="D34" i="2"/>
  <c r="H34" i="2" s="1"/>
  <c r="AI34" i="2"/>
  <c r="AJ33" i="2"/>
  <c r="O34" i="2"/>
  <c r="N35" i="2"/>
  <c r="AC35" i="2"/>
  <c r="Z36" i="2"/>
  <c r="P33" i="2"/>
  <c r="Q33" i="2" s="1"/>
  <c r="R33" i="2" s="1"/>
  <c r="BS35" i="2"/>
  <c r="BP36" i="2"/>
  <c r="I16" i="4"/>
  <c r="AX35" i="2"/>
  <c r="AU36" i="2"/>
  <c r="G34" i="2" l="1"/>
  <c r="BE34" i="2"/>
  <c r="BF34" i="2" s="1"/>
  <c r="BG34" i="2" s="1"/>
  <c r="BH34" i="2" s="1"/>
  <c r="BD35" i="2"/>
  <c r="H35" i="2"/>
  <c r="C36" i="2"/>
  <c r="D35" i="2"/>
  <c r="G35" i="2" s="1"/>
  <c r="HA93" i="2"/>
  <c r="HA8" i="2"/>
  <c r="HA122" i="2"/>
  <c r="HA37" i="2"/>
  <c r="HA151" i="2"/>
  <c r="HA66" i="2"/>
  <c r="HA180" i="2"/>
  <c r="HA95" i="2"/>
  <c r="HA10" i="2"/>
  <c r="HA124" i="2"/>
  <c r="HA39" i="2"/>
  <c r="HA153" i="2"/>
  <c r="HA4" i="2"/>
  <c r="HA118" i="2"/>
  <c r="HA33" i="2"/>
  <c r="HA147" i="2"/>
  <c r="HA133" i="2"/>
  <c r="HA48" i="2"/>
  <c r="HA162" i="2"/>
  <c r="HA77" i="2"/>
  <c r="HA191" i="2"/>
  <c r="HA106" i="2"/>
  <c r="HA21" i="2"/>
  <c r="HA135" i="2"/>
  <c r="HA50" i="2"/>
  <c r="GF173" i="2"/>
  <c r="GF88" i="2"/>
  <c r="GF202" i="2"/>
  <c r="GF117" i="2"/>
  <c r="GF32" i="2"/>
  <c r="GF146" i="2"/>
  <c r="GF196" i="2"/>
  <c r="GF111" i="2"/>
  <c r="GF26" i="2"/>
  <c r="GF12" i="2"/>
  <c r="GF126" i="2"/>
  <c r="GF41" i="2"/>
  <c r="GF179" i="2"/>
  <c r="GF70" i="2"/>
  <c r="GF184" i="2"/>
  <c r="GF99" i="2"/>
  <c r="GF14" i="2"/>
  <c r="GF128" i="2"/>
  <c r="GF19" i="2"/>
  <c r="GF157" i="2"/>
  <c r="GF72" i="2"/>
  <c r="GF186" i="2"/>
  <c r="GF101" i="2"/>
  <c r="GF16" i="2"/>
  <c r="GF130" i="2"/>
  <c r="FK37" i="2"/>
  <c r="FK151" i="2"/>
  <c r="HA157" i="2"/>
  <c r="HA72" i="2"/>
  <c r="HA186" i="2"/>
  <c r="HA101" i="2"/>
  <c r="HA16" i="2"/>
  <c r="HA130" i="2"/>
  <c r="HA45" i="2"/>
  <c r="HA159" i="2"/>
  <c r="HA74" i="2"/>
  <c r="HA188" i="2"/>
  <c r="HA103" i="2"/>
  <c r="HA18" i="2"/>
  <c r="HA68" i="2"/>
  <c r="HA182" i="2"/>
  <c r="HA97" i="2"/>
  <c r="HA3" i="2"/>
  <c r="HA197" i="2"/>
  <c r="HA112" i="2"/>
  <c r="HA27" i="2"/>
  <c r="HA141" i="2"/>
  <c r="HA56" i="2"/>
  <c r="HA170" i="2"/>
  <c r="HA85" i="2"/>
  <c r="HA199" i="2"/>
  <c r="HA114" i="2"/>
  <c r="GF38" i="2"/>
  <c r="GF152" i="2"/>
  <c r="GF27" i="2"/>
  <c r="GF181" i="2"/>
  <c r="GF96" i="2"/>
  <c r="GF11" i="2"/>
  <c r="GF61" i="2"/>
  <c r="GF175" i="2"/>
  <c r="GF90" i="2"/>
  <c r="GF76" i="2"/>
  <c r="GF190" i="2"/>
  <c r="GF105" i="2"/>
  <c r="GF20" i="2"/>
  <c r="GF134" i="2"/>
  <c r="GF49" i="2"/>
  <c r="GF59" i="2"/>
  <c r="GF78" i="2"/>
  <c r="GF192" i="2"/>
  <c r="GF163" i="2"/>
  <c r="GF22" i="2"/>
  <c r="GF136" i="2"/>
  <c r="GF83" i="2"/>
  <c r="GF165" i="2"/>
  <c r="GF80" i="2"/>
  <c r="GF194" i="2"/>
  <c r="FK101" i="2"/>
  <c r="FK16" i="2"/>
  <c r="FK130" i="2"/>
  <c r="FK45" i="2"/>
  <c r="FK159" i="2"/>
  <c r="FK74" i="2"/>
  <c r="FK124" i="2"/>
  <c r="FK39" i="2"/>
  <c r="HA22" i="2"/>
  <c r="HA136" i="2"/>
  <c r="HA51" i="2"/>
  <c r="HA165" i="2"/>
  <c r="HA80" i="2"/>
  <c r="HA194" i="2"/>
  <c r="HA109" i="2"/>
  <c r="HA24" i="2"/>
  <c r="HA138" i="2"/>
  <c r="HA53" i="2"/>
  <c r="HA167" i="2"/>
  <c r="HA82" i="2"/>
  <c r="HA132" i="2"/>
  <c r="HA47" i="2"/>
  <c r="HA161" i="2"/>
  <c r="HA62" i="2"/>
  <c r="HA176" i="2"/>
  <c r="HA91" i="2"/>
  <c r="HA6" i="2"/>
  <c r="HA120" i="2"/>
  <c r="HA35" i="2"/>
  <c r="HA149" i="2"/>
  <c r="HA64" i="2"/>
  <c r="HA178" i="2"/>
  <c r="GF102" i="2"/>
  <c r="GF17" i="2"/>
  <c r="GF171" i="2"/>
  <c r="GF46" i="2"/>
  <c r="GF160" i="2"/>
  <c r="GF91" i="2"/>
  <c r="GF125" i="2"/>
  <c r="GF40" i="2"/>
  <c r="GF154" i="2"/>
  <c r="GF140" i="2"/>
  <c r="GF55" i="2"/>
  <c r="GF169" i="2"/>
  <c r="GF84" i="2"/>
  <c r="GF198" i="2"/>
  <c r="GF113" i="2"/>
  <c r="GF28" i="2"/>
  <c r="GF142" i="2"/>
  <c r="GF57" i="2"/>
  <c r="GF123" i="2"/>
  <c r="GF86" i="2"/>
  <c r="GF200" i="2"/>
  <c r="GF43" i="2"/>
  <c r="HA86" i="2"/>
  <c r="HA200" i="2"/>
  <c r="HA115" i="2"/>
  <c r="HA30" i="2"/>
  <c r="HA144" i="2"/>
  <c r="HA59" i="2"/>
  <c r="HA173" i="2"/>
  <c r="HA88" i="2"/>
  <c r="HA202" i="2"/>
  <c r="HA117" i="2"/>
  <c r="HA32" i="2"/>
  <c r="HA146" i="2"/>
  <c r="HA196" i="2"/>
  <c r="HA111" i="2"/>
  <c r="HA26" i="2"/>
  <c r="HA12" i="2"/>
  <c r="HA126" i="2"/>
  <c r="HA41" i="2"/>
  <c r="HA155" i="2"/>
  <c r="HA70" i="2"/>
  <c r="HA184" i="2"/>
  <c r="HA99" i="2"/>
  <c r="HA14" i="2"/>
  <c r="HA128" i="2"/>
  <c r="HA43" i="2"/>
  <c r="GF52" i="2"/>
  <c r="GF166" i="2"/>
  <c r="GF81" i="2"/>
  <c r="GF131" i="2"/>
  <c r="GF110" i="2"/>
  <c r="GF25" i="2"/>
  <c r="GF51" i="2"/>
  <c r="GF189" i="2"/>
  <c r="GF104" i="2"/>
  <c r="GF75" i="2"/>
  <c r="GF5" i="2"/>
  <c r="GF119" i="2"/>
  <c r="GF34" i="2"/>
  <c r="GF148" i="2"/>
  <c r="GF63" i="2"/>
  <c r="GF177" i="2"/>
  <c r="GF92" i="2"/>
  <c r="GF7" i="2"/>
  <c r="GF121" i="2"/>
  <c r="GF36" i="2"/>
  <c r="GF150" i="2"/>
  <c r="GF65" i="2"/>
  <c r="GF187" i="2"/>
  <c r="GF94" i="2"/>
  <c r="GF9" i="2"/>
  <c r="GF107" i="2"/>
  <c r="FK123" i="2"/>
  <c r="FK30" i="2"/>
  <c r="FK144" i="2"/>
  <c r="HA36" i="2"/>
  <c r="HA150" i="2"/>
  <c r="HA65" i="2"/>
  <c r="HA179" i="2"/>
  <c r="HA94" i="2"/>
  <c r="HA9" i="2"/>
  <c r="HA123" i="2"/>
  <c r="HA38" i="2"/>
  <c r="HA152" i="2"/>
  <c r="HA67" i="2"/>
  <c r="HA181" i="2"/>
  <c r="HA96" i="2"/>
  <c r="HA11" i="2"/>
  <c r="HA61" i="2"/>
  <c r="HA175" i="2"/>
  <c r="HA90" i="2"/>
  <c r="HA76" i="2"/>
  <c r="HA190" i="2"/>
  <c r="HA105" i="2"/>
  <c r="HA20" i="2"/>
  <c r="HA134" i="2"/>
  <c r="HA49" i="2"/>
  <c r="HA163" i="2"/>
  <c r="HA78" i="2"/>
  <c r="HA192" i="2"/>
  <c r="HA107" i="2"/>
  <c r="GF116" i="2"/>
  <c r="GF31" i="2"/>
  <c r="GF145" i="2"/>
  <c r="GF60" i="2"/>
  <c r="GF174" i="2"/>
  <c r="GF89" i="2"/>
  <c r="GF195" i="2"/>
  <c r="GF54" i="2"/>
  <c r="GF168" i="2"/>
  <c r="GF155" i="2"/>
  <c r="GF69" i="2"/>
  <c r="GF183" i="2"/>
  <c r="GF98" i="2"/>
  <c r="GF13" i="2"/>
  <c r="GF127" i="2"/>
  <c r="GF42" i="2"/>
  <c r="GF156" i="2"/>
  <c r="GF71" i="2"/>
  <c r="GF185" i="2"/>
  <c r="GF100" i="2"/>
  <c r="GF15" i="2"/>
  <c r="GF129" i="2"/>
  <c r="GF44" i="2"/>
  <c r="GF158" i="2"/>
  <c r="GF73" i="2"/>
  <c r="GF67" i="2"/>
  <c r="FK187" i="2"/>
  <c r="FK94" i="2"/>
  <c r="FK9" i="2"/>
  <c r="HA100" i="2"/>
  <c r="HA15" i="2"/>
  <c r="HA129" i="2"/>
  <c r="HA44" i="2"/>
  <c r="HA158" i="2"/>
  <c r="HA73" i="2"/>
  <c r="HA187" i="2"/>
  <c r="HA102" i="2"/>
  <c r="HA17" i="2"/>
  <c r="HA131" i="2"/>
  <c r="HA46" i="2"/>
  <c r="HA160" i="2"/>
  <c r="HA75" i="2"/>
  <c r="HA125" i="2"/>
  <c r="HA40" i="2"/>
  <c r="HA154" i="2"/>
  <c r="HA140" i="2"/>
  <c r="HA55" i="2"/>
  <c r="HA169" i="2"/>
  <c r="HA84" i="2"/>
  <c r="HA198" i="2"/>
  <c r="HA113" i="2"/>
  <c r="HA28" i="2"/>
  <c r="HA142" i="2"/>
  <c r="HA57" i="2"/>
  <c r="HA171" i="2"/>
  <c r="GF180" i="2"/>
  <c r="GF95" i="2"/>
  <c r="GF10" i="2"/>
  <c r="GF124" i="2"/>
  <c r="GF39" i="2"/>
  <c r="GF153" i="2"/>
  <c r="GF4" i="2"/>
  <c r="GF118" i="2"/>
  <c r="GF33" i="2"/>
  <c r="GF115" i="2"/>
  <c r="GF133" i="2"/>
  <c r="GF48" i="2"/>
  <c r="GF162" i="2"/>
  <c r="GF77" i="2"/>
  <c r="GF191" i="2"/>
  <c r="GF106" i="2"/>
  <c r="GF21" i="2"/>
  <c r="GF135" i="2"/>
  <c r="GF50" i="2"/>
  <c r="GF164" i="2"/>
  <c r="GF79" i="2"/>
  <c r="GF193" i="2"/>
  <c r="GF108" i="2"/>
  <c r="GF23" i="2"/>
  <c r="GF137" i="2"/>
  <c r="FK44" i="2"/>
  <c r="FK158" i="2"/>
  <c r="FK73" i="2"/>
  <c r="HA164" i="2"/>
  <c r="HA79" i="2"/>
  <c r="HA193" i="2"/>
  <c r="HA108" i="2"/>
  <c r="HA23" i="2"/>
  <c r="HA137" i="2"/>
  <c r="HA52" i="2"/>
  <c r="HA166" i="2"/>
  <c r="HA81" i="2"/>
  <c r="HA195" i="2"/>
  <c r="HA110" i="2"/>
  <c r="HA25" i="2"/>
  <c r="HA139" i="2"/>
  <c r="HA189" i="2"/>
  <c r="HA104" i="2"/>
  <c r="HA19" i="2"/>
  <c r="HA5" i="2"/>
  <c r="HA119" i="2"/>
  <c r="HA34" i="2"/>
  <c r="HA148" i="2"/>
  <c r="HA63" i="2"/>
  <c r="HA177" i="2"/>
  <c r="HA92" i="2"/>
  <c r="HA7" i="2"/>
  <c r="HA121" i="2"/>
  <c r="GF45" i="2"/>
  <c r="GF159" i="2"/>
  <c r="GF74" i="2"/>
  <c r="GF188" i="2"/>
  <c r="GF103" i="2"/>
  <c r="GF18" i="2"/>
  <c r="GF68" i="2"/>
  <c r="GF182" i="2"/>
  <c r="GF97" i="2"/>
  <c r="GF3" i="2"/>
  <c r="GF197" i="2"/>
  <c r="GF112" i="2"/>
  <c r="GF139" i="2"/>
  <c r="GF141" i="2"/>
  <c r="GF56" i="2"/>
  <c r="GF170" i="2"/>
  <c r="GF85" i="2"/>
  <c r="GF199" i="2"/>
  <c r="GF114" i="2"/>
  <c r="GF29" i="2"/>
  <c r="GF143" i="2"/>
  <c r="GF58" i="2"/>
  <c r="GF172" i="2"/>
  <c r="GF87" i="2"/>
  <c r="GF201" i="2"/>
  <c r="FK108" i="2"/>
  <c r="FK23" i="2"/>
  <c r="FK137" i="2"/>
  <c r="FK52" i="2"/>
  <c r="FK166" i="2"/>
  <c r="FK81" i="2"/>
  <c r="FK139" i="2"/>
  <c r="FK46" i="2"/>
  <c r="HA29" i="2"/>
  <c r="HA143" i="2"/>
  <c r="HA58" i="2"/>
  <c r="HA172" i="2"/>
  <c r="HA87" i="2"/>
  <c r="HA201" i="2"/>
  <c r="HA116" i="2"/>
  <c r="HA31" i="2"/>
  <c r="HA145" i="2"/>
  <c r="HA60" i="2"/>
  <c r="HA174" i="2"/>
  <c r="HA89" i="2"/>
  <c r="HA203" i="2"/>
  <c r="HA54" i="2"/>
  <c r="HA168" i="2"/>
  <c r="HA83" i="2"/>
  <c r="HA69" i="2"/>
  <c r="HA183" i="2"/>
  <c r="HA98" i="2"/>
  <c r="HA13" i="2"/>
  <c r="HA127" i="2"/>
  <c r="HA42" i="2"/>
  <c r="HA156" i="2"/>
  <c r="HA71" i="2"/>
  <c r="HA185" i="2"/>
  <c r="GF109" i="2"/>
  <c r="GF24" i="2"/>
  <c r="GF138" i="2"/>
  <c r="GF53" i="2"/>
  <c r="GF167" i="2"/>
  <c r="GF82" i="2"/>
  <c r="GF132" i="2"/>
  <c r="GF47" i="2"/>
  <c r="GF161" i="2"/>
  <c r="GF62" i="2"/>
  <c r="GF176" i="2"/>
  <c r="GF35" i="2"/>
  <c r="GF6" i="2"/>
  <c r="GF120" i="2"/>
  <c r="GF203" i="2"/>
  <c r="GF149" i="2"/>
  <c r="GF64" i="2"/>
  <c r="GF178" i="2"/>
  <c r="GF93" i="2"/>
  <c r="GF8" i="2"/>
  <c r="GF122" i="2"/>
  <c r="FK80" i="2"/>
  <c r="FK180" i="2"/>
  <c r="FK88" i="2"/>
  <c r="FK75" i="2"/>
  <c r="FK174" i="2"/>
  <c r="FK153" i="2"/>
  <c r="FK147" i="2"/>
  <c r="FK54" i="2"/>
  <c r="FK168" i="2"/>
  <c r="FK91" i="2"/>
  <c r="FK197" i="2"/>
  <c r="FK112" i="2"/>
  <c r="FK35" i="2"/>
  <c r="FK141" i="2"/>
  <c r="FK56" i="2"/>
  <c r="FK170" i="2"/>
  <c r="FK85" i="2"/>
  <c r="FK199" i="2"/>
  <c r="FK114" i="2"/>
  <c r="FK29" i="2"/>
  <c r="FK143" i="2"/>
  <c r="FK58" i="2"/>
  <c r="EP9" i="2"/>
  <c r="EP172" i="2"/>
  <c r="EP160" i="2"/>
  <c r="EP185" i="2"/>
  <c r="EP195" i="2"/>
  <c r="EP175" i="2"/>
  <c r="EP90" i="2"/>
  <c r="EP139" i="2"/>
  <c r="EP119" i="2"/>
  <c r="EP149" i="2"/>
  <c r="EP83" i="2"/>
  <c r="EP63" i="2"/>
  <c r="EP178" i="2"/>
  <c r="EP27" i="2"/>
  <c r="EP7" i="2"/>
  <c r="EP200" i="2"/>
  <c r="EP113" i="2"/>
  <c r="EP93" i="2"/>
  <c r="EP46" i="2"/>
  <c r="EP57" i="2"/>
  <c r="EP37" i="2"/>
  <c r="EP106" i="2"/>
  <c r="EP154" i="2"/>
  <c r="EP164" i="2"/>
  <c r="EP152" i="2"/>
  <c r="EP197" i="2"/>
  <c r="DU110" i="2"/>
  <c r="DU25" i="2"/>
  <c r="DU139" i="2"/>
  <c r="DU54" i="2"/>
  <c r="DU168" i="2"/>
  <c r="DU83" i="2"/>
  <c r="DU101" i="2"/>
  <c r="DU112" i="2"/>
  <c r="DU27" i="2"/>
  <c r="DU21" i="2"/>
  <c r="DU191" i="2"/>
  <c r="DU106" i="2"/>
  <c r="DU109" i="2"/>
  <c r="DU7" i="2"/>
  <c r="DU121" i="2"/>
  <c r="DU28" i="2"/>
  <c r="DU150" i="2"/>
  <c r="DU65" i="2"/>
  <c r="DU179" i="2"/>
  <c r="DU94" i="2"/>
  <c r="DU9" i="2"/>
  <c r="DU123" i="2"/>
  <c r="DU38" i="2"/>
  <c r="DU152" i="2"/>
  <c r="DU67" i="2"/>
  <c r="DU157" i="2"/>
  <c r="CZ173" i="2"/>
  <c r="CZ88" i="2"/>
  <c r="CZ202" i="2"/>
  <c r="CZ117" i="2"/>
  <c r="CZ32" i="2"/>
  <c r="CZ146" i="2"/>
  <c r="CZ196" i="2"/>
  <c r="CZ111" i="2"/>
  <c r="CZ26" i="2"/>
  <c r="CZ12" i="2"/>
  <c r="CZ126" i="2"/>
  <c r="GF30" i="2"/>
  <c r="FK66" i="2"/>
  <c r="FK173" i="2"/>
  <c r="FK17" i="2"/>
  <c r="FK60" i="2"/>
  <c r="FK167" i="2"/>
  <c r="FK82" i="2"/>
  <c r="FK68" i="2"/>
  <c r="FK182" i="2"/>
  <c r="FK97" i="2"/>
  <c r="FK12" i="2"/>
  <c r="FK126" i="2"/>
  <c r="FK41" i="2"/>
  <c r="FK163" i="2"/>
  <c r="FK70" i="2"/>
  <c r="FK184" i="2"/>
  <c r="FK107" i="2"/>
  <c r="FK14" i="2"/>
  <c r="FK128" i="2"/>
  <c r="FK51" i="2"/>
  <c r="FK157" i="2"/>
  <c r="FK72" i="2"/>
  <c r="FK186" i="2"/>
  <c r="EP137" i="2"/>
  <c r="EP117" i="2"/>
  <c r="EP142" i="2"/>
  <c r="EP116" i="2"/>
  <c r="EP104" i="2"/>
  <c r="EP70" i="2"/>
  <c r="EP60" i="2"/>
  <c r="EP48" i="2"/>
  <c r="EP126" i="2"/>
  <c r="EP4" i="2"/>
  <c r="EP191" i="2"/>
  <c r="EP150" i="2"/>
  <c r="EP155" i="2"/>
  <c r="EP135" i="2"/>
  <c r="EP181" i="2"/>
  <c r="EP99" i="2"/>
  <c r="EP79" i="2"/>
  <c r="EP201" i="2"/>
  <c r="EP43" i="2"/>
  <c r="EP23" i="2"/>
  <c r="EP50" i="2"/>
  <c r="EP129" i="2"/>
  <c r="EP109" i="2"/>
  <c r="EP110" i="2"/>
  <c r="DU39" i="2"/>
  <c r="DU153" i="2"/>
  <c r="DU60" i="2"/>
  <c r="DU182" i="2"/>
  <c r="DU97" i="2"/>
  <c r="DU4" i="2"/>
  <c r="DU126" i="2"/>
  <c r="DU41" i="2"/>
  <c r="DU155" i="2"/>
  <c r="DU6" i="2"/>
  <c r="DU120" i="2"/>
  <c r="DU35" i="2"/>
  <c r="DU85" i="2"/>
  <c r="DU135" i="2"/>
  <c r="DU50" i="2"/>
  <c r="DU156" i="2"/>
  <c r="DU79" i="2"/>
  <c r="DU193" i="2"/>
  <c r="DU100" i="2"/>
  <c r="DU23" i="2"/>
  <c r="DU137" i="2"/>
  <c r="DU44" i="2"/>
  <c r="DU166" i="2"/>
  <c r="DU81" i="2"/>
  <c r="DU195" i="2"/>
  <c r="CZ102" i="2"/>
  <c r="CZ17" i="2"/>
  <c r="CZ59" i="2"/>
  <c r="CZ46" i="2"/>
  <c r="CZ160" i="2"/>
  <c r="CZ163" i="2"/>
  <c r="CZ125" i="2"/>
  <c r="CZ40" i="2"/>
  <c r="CZ154" i="2"/>
  <c r="CZ140" i="2"/>
  <c r="CZ55" i="2"/>
  <c r="GF144" i="2"/>
  <c r="GF66" i="2"/>
  <c r="FK172" i="2"/>
  <c r="FK116" i="2"/>
  <c r="FK145" i="2"/>
  <c r="FK117" i="2"/>
  <c r="FK89" i="2"/>
  <c r="FK132" i="2"/>
  <c r="FK175" i="2"/>
  <c r="FK27" i="2"/>
  <c r="FK190" i="2"/>
  <c r="FK34" i="2"/>
  <c r="FK77" i="2"/>
  <c r="FK49" i="2"/>
  <c r="FK92" i="2"/>
  <c r="FK135" i="2"/>
  <c r="FK115" i="2"/>
  <c r="FK150" i="2"/>
  <c r="FK193" i="2"/>
  <c r="EP59" i="2"/>
  <c r="EP167" i="2"/>
  <c r="EP38" i="2"/>
  <c r="EP52" i="2"/>
  <c r="EP174" i="2"/>
  <c r="EP11" i="2"/>
  <c r="EP183" i="2"/>
  <c r="GF147" i="2"/>
  <c r="FK165" i="2"/>
  <c r="FK109" i="2"/>
  <c r="FK10" i="2"/>
  <c r="FK181" i="2"/>
  <c r="FK18" i="2"/>
  <c r="FK196" i="2"/>
  <c r="FK40" i="2"/>
  <c r="FK155" i="2"/>
  <c r="FK55" i="2"/>
  <c r="FK98" i="2"/>
  <c r="FK6" i="2"/>
  <c r="FK113" i="2"/>
  <c r="FK156" i="2"/>
  <c r="FK64" i="2"/>
  <c r="FK179" i="2"/>
  <c r="FK15" i="2"/>
  <c r="FK122" i="2"/>
  <c r="EP123" i="2"/>
  <c r="EP32" i="2"/>
  <c r="EP3" i="2"/>
  <c r="EP180" i="2"/>
  <c r="EP161" i="2"/>
  <c r="EP75" i="2"/>
  <c r="FK87" i="2"/>
  <c r="FK38" i="2"/>
  <c r="FK138" i="2"/>
  <c r="FK110" i="2"/>
  <c r="FK146" i="2"/>
  <c r="FK61" i="2"/>
  <c r="FK104" i="2"/>
  <c r="FK76" i="2"/>
  <c r="FK119" i="2"/>
  <c r="FK162" i="2"/>
  <c r="FK134" i="2"/>
  <c r="FK177" i="2"/>
  <c r="FK21" i="2"/>
  <c r="FK192" i="2"/>
  <c r="FK36" i="2"/>
  <c r="FK79" i="2"/>
  <c r="EP187" i="2"/>
  <c r="EP96" i="2"/>
  <c r="EP61" i="2"/>
  <c r="EP146" i="2"/>
  <c r="EP203" i="2"/>
  <c r="FK201" i="2"/>
  <c r="FK194" i="2"/>
  <c r="FK31" i="2"/>
  <c r="FK11" i="2"/>
  <c r="FK32" i="2"/>
  <c r="FK189" i="2"/>
  <c r="FK161" i="2"/>
  <c r="FK5" i="2"/>
  <c r="FK48" i="2"/>
  <c r="FK20" i="2"/>
  <c r="FK63" i="2"/>
  <c r="FK106" i="2"/>
  <c r="FK78" i="2"/>
  <c r="FK121" i="2"/>
  <c r="FK164" i="2"/>
  <c r="FK136" i="2"/>
  <c r="EP108" i="2"/>
  <c r="EP114" i="2"/>
  <c r="EP81" i="2"/>
  <c r="EP47" i="2"/>
  <c r="EP94" i="2"/>
  <c r="EP5" i="2"/>
  <c r="EP177" i="2"/>
  <c r="EP147" i="2"/>
  <c r="EP120" i="2"/>
  <c r="EP41" i="2"/>
  <c r="EP71" i="2"/>
  <c r="EP169" i="2"/>
  <c r="EP148" i="2"/>
  <c r="EP18" i="2"/>
  <c r="EP171" i="2"/>
  <c r="EP80" i="2"/>
  <c r="EP65" i="2"/>
  <c r="EP95" i="2"/>
  <c r="EP30" i="2"/>
  <c r="DU46" i="2"/>
  <c r="DU18" i="2"/>
  <c r="DU61" i="2"/>
  <c r="DU104" i="2"/>
  <c r="DU68" i="2"/>
  <c r="DU119" i="2"/>
  <c r="DU162" i="2"/>
  <c r="DU70" i="2"/>
  <c r="DU113" i="2"/>
  <c r="DU148" i="2"/>
  <c r="DU199" i="2"/>
  <c r="DU43" i="2"/>
  <c r="DU86" i="2"/>
  <c r="DU58" i="2"/>
  <c r="DU133" i="2"/>
  <c r="DU144" i="2"/>
  <c r="DU108" i="2"/>
  <c r="DU159" i="2"/>
  <c r="DU202" i="2"/>
  <c r="CZ31" i="2"/>
  <c r="CZ74" i="2"/>
  <c r="CZ181" i="2"/>
  <c r="CZ89" i="2"/>
  <c r="CZ68" i="2"/>
  <c r="CZ175" i="2"/>
  <c r="CZ43" i="2"/>
  <c r="CZ197" i="2"/>
  <c r="CZ41" i="2"/>
  <c r="CZ11" i="2"/>
  <c r="CZ70" i="2"/>
  <c r="CZ184" i="2"/>
  <c r="CZ171" i="2"/>
  <c r="CZ14" i="2"/>
  <c r="CZ128" i="2"/>
  <c r="CZ91" i="2"/>
  <c r="CZ157" i="2"/>
  <c r="CZ72" i="2"/>
  <c r="CZ186" i="2"/>
  <c r="CZ101" i="2"/>
  <c r="CZ16" i="2"/>
  <c r="CZ130" i="2"/>
  <c r="CE58" i="2"/>
  <c r="CE164" i="2"/>
  <c r="CE80" i="2"/>
  <c r="CE137" i="2"/>
  <c r="CE44" i="2"/>
  <c r="CE158" i="2"/>
  <c r="GF37" i="2"/>
  <c r="FK67" i="2"/>
  <c r="FK95" i="2"/>
  <c r="FK203" i="2"/>
  <c r="FK96" i="2"/>
  <c r="FK19" i="2"/>
  <c r="FK118" i="2"/>
  <c r="FK26" i="2"/>
  <c r="FK69" i="2"/>
  <c r="FK176" i="2"/>
  <c r="FK84" i="2"/>
  <c r="FK127" i="2"/>
  <c r="FK43" i="2"/>
  <c r="FK142" i="2"/>
  <c r="FK185" i="2"/>
  <c r="FK93" i="2"/>
  <c r="FK200" i="2"/>
  <c r="EP53" i="2"/>
  <c r="EP86" i="2"/>
  <c r="EP145" i="2"/>
  <c r="EP111" i="2"/>
  <c r="EP196" i="2"/>
  <c r="EP69" i="2"/>
  <c r="GF151" i="2"/>
  <c r="FK131" i="2"/>
  <c r="FK24" i="2"/>
  <c r="FK188" i="2"/>
  <c r="FK160" i="2"/>
  <c r="FK83" i="2"/>
  <c r="FK47" i="2"/>
  <c r="FK90" i="2"/>
  <c r="FK133" i="2"/>
  <c r="FK105" i="2"/>
  <c r="FK148" i="2"/>
  <c r="FK191" i="2"/>
  <c r="FK171" i="2"/>
  <c r="FK7" i="2"/>
  <c r="FK50" i="2"/>
  <c r="FK22" i="2"/>
  <c r="FK65" i="2"/>
  <c r="EP39" i="2"/>
  <c r="EP58" i="2"/>
  <c r="EP67" i="2"/>
  <c r="EP40" i="2"/>
  <c r="EP25" i="2"/>
  <c r="EP133" i="2"/>
  <c r="EP122" i="2"/>
  <c r="EP132" i="2"/>
  <c r="EP198" i="2"/>
  <c r="EP91" i="2"/>
  <c r="EP64" i="2"/>
  <c r="EP98" i="2"/>
  <c r="EP15" i="2"/>
  <c r="EP182" i="2"/>
  <c r="EP92" i="2"/>
  <c r="EP78" i="2"/>
  <c r="EP115" i="2"/>
  <c r="EP24" i="2"/>
  <c r="EP170" i="2"/>
  <c r="DU103" i="2"/>
  <c r="DU146" i="2"/>
  <c r="DU37" i="2"/>
  <c r="DU161" i="2"/>
  <c r="DU196" i="2"/>
  <c r="DU48" i="2"/>
  <c r="DU12" i="2"/>
  <c r="DU198" i="2"/>
  <c r="DU42" i="2"/>
  <c r="DU3" i="2"/>
  <c r="DU128" i="2"/>
  <c r="DU171" i="2"/>
  <c r="DU143" i="2"/>
  <c r="DU186" i="2"/>
  <c r="DU30" i="2"/>
  <c r="DU201" i="2"/>
  <c r="DU117" i="2"/>
  <c r="DU88" i="2"/>
  <c r="DU52" i="2"/>
  <c r="CZ116" i="2"/>
  <c r="CZ159" i="2"/>
  <c r="CZ99" i="2"/>
  <c r="CZ174" i="2"/>
  <c r="CZ18" i="2"/>
  <c r="CZ61" i="2"/>
  <c r="CZ168" i="2"/>
  <c r="CZ3" i="2"/>
  <c r="CZ190" i="2"/>
  <c r="CZ169" i="2"/>
  <c r="CZ84" i="2"/>
  <c r="CZ198" i="2"/>
  <c r="CZ113" i="2"/>
  <c r="CZ28" i="2"/>
  <c r="CZ142" i="2"/>
  <c r="CZ57" i="2"/>
  <c r="CZ139" i="2"/>
  <c r="CZ86" i="2"/>
  <c r="CZ200" i="2"/>
  <c r="CZ115" i="2"/>
  <c r="CZ30" i="2"/>
  <c r="CZ144" i="2"/>
  <c r="CZ35" i="2"/>
  <c r="CE186" i="2"/>
  <c r="CE93" i="2"/>
  <c r="CE39" i="2"/>
  <c r="CE66" i="2"/>
  <c r="CE172" i="2"/>
  <c r="CE88" i="2"/>
  <c r="CE81" i="2"/>
  <c r="FK53" i="2"/>
  <c r="FK33" i="2"/>
  <c r="FK198" i="2"/>
  <c r="FK100" i="2"/>
  <c r="EP131" i="2"/>
  <c r="EP176" i="2"/>
  <c r="EP68" i="2"/>
  <c r="EP165" i="2"/>
  <c r="EP21" i="2"/>
  <c r="EP157" i="2"/>
  <c r="EP8" i="2"/>
  <c r="EP121" i="2"/>
  <c r="EP144" i="2"/>
  <c r="EP36" i="2"/>
  <c r="EP54" i="2"/>
  <c r="DU174" i="2"/>
  <c r="DU75" i="2"/>
  <c r="DU175" i="2"/>
  <c r="DU132" i="2"/>
  <c r="DU105" i="2"/>
  <c r="DU189" i="2"/>
  <c r="DU177" i="2"/>
  <c r="DU14" i="2"/>
  <c r="DU114" i="2"/>
  <c r="DU15" i="2"/>
  <c r="DU115" i="2"/>
  <c r="DU16" i="2"/>
  <c r="DU172" i="2"/>
  <c r="DU145" i="2"/>
  <c r="DU13" i="2"/>
  <c r="CZ166" i="2"/>
  <c r="CZ131" i="2"/>
  <c r="CZ167" i="2"/>
  <c r="CZ4" i="2"/>
  <c r="CZ33" i="2"/>
  <c r="CZ5" i="2"/>
  <c r="CZ176" i="2"/>
  <c r="CZ148" i="2"/>
  <c r="CZ191" i="2"/>
  <c r="CZ27" i="2"/>
  <c r="CZ7" i="2"/>
  <c r="CZ50" i="2"/>
  <c r="CZ93" i="2"/>
  <c r="CZ65" i="2"/>
  <c r="CZ108" i="2"/>
  <c r="CZ151" i="2"/>
  <c r="CZ179" i="2"/>
  <c r="CE179" i="2"/>
  <c r="CE16" i="2"/>
  <c r="CE130" i="2"/>
  <c r="CE165" i="2"/>
  <c r="CE3" i="2"/>
  <c r="CE67" i="2"/>
  <c r="CE173" i="2"/>
  <c r="CE127" i="2"/>
  <c r="CE11" i="2"/>
  <c r="CE117" i="2"/>
  <c r="CE47" i="2"/>
  <c r="CE154" i="2"/>
  <c r="CE61" i="2"/>
  <c r="CE176" i="2"/>
  <c r="CE98" i="2"/>
  <c r="CE5" i="2"/>
  <c r="CE120" i="2"/>
  <c r="CE42" i="2"/>
  <c r="CE148" i="2"/>
  <c r="CE64" i="2"/>
  <c r="CE185" i="2"/>
  <c r="CE92" i="2"/>
  <c r="CE8" i="2"/>
  <c r="FK103" i="2"/>
  <c r="FK154" i="2"/>
  <c r="FK120" i="2"/>
  <c r="FK86" i="2"/>
  <c r="EP73" i="2"/>
  <c r="EP125" i="2"/>
  <c r="EP188" i="2"/>
  <c r="EP13" i="2"/>
  <c r="EP153" i="2"/>
  <c r="EP85" i="2"/>
  <c r="EP49" i="2"/>
  <c r="EP72" i="2"/>
  <c r="EP107" i="2"/>
  <c r="EP22" i="2"/>
  <c r="EP100" i="2"/>
  <c r="EP26" i="2"/>
  <c r="DU167" i="2"/>
  <c r="DU203" i="2"/>
  <c r="DU40" i="2"/>
  <c r="DU125" i="2"/>
  <c r="DU169" i="2"/>
  <c r="DU165" i="2"/>
  <c r="DU170" i="2"/>
  <c r="DU78" i="2"/>
  <c r="DU178" i="2"/>
  <c r="DU8" i="2"/>
  <c r="DU36" i="2"/>
  <c r="DU80" i="2"/>
  <c r="DU197" i="2"/>
  <c r="DU10" i="2"/>
  <c r="CZ95" i="2"/>
  <c r="CZ60" i="2"/>
  <c r="CZ96" i="2"/>
  <c r="CZ132" i="2"/>
  <c r="CZ97" i="2"/>
  <c r="CZ69" i="2"/>
  <c r="CZ105" i="2"/>
  <c r="CZ13" i="2"/>
  <c r="CZ56" i="2"/>
  <c r="CZ75" i="2"/>
  <c r="CZ71" i="2"/>
  <c r="CZ114" i="2"/>
  <c r="CZ22" i="2"/>
  <c r="CZ129" i="2"/>
  <c r="CZ172" i="2"/>
  <c r="CZ80" i="2"/>
  <c r="CZ67" i="2"/>
  <c r="CE36" i="2"/>
  <c r="CE144" i="2"/>
  <c r="CE194" i="2"/>
  <c r="CE30" i="2"/>
  <c r="CE131" i="2"/>
  <c r="CE38" i="2"/>
  <c r="CE143" i="2"/>
  <c r="CE75" i="2"/>
  <c r="CE181" i="2"/>
  <c r="CE191" i="2"/>
  <c r="CE19" i="2"/>
  <c r="CE125" i="2"/>
  <c r="CE111" i="2"/>
  <c r="CE162" i="2"/>
  <c r="CE69" i="2"/>
  <c r="CE184" i="2"/>
  <c r="CE106" i="2"/>
  <c r="CE13" i="2"/>
  <c r="CE128" i="2"/>
  <c r="CE50" i="2"/>
  <c r="CE156" i="2"/>
  <c r="CE72" i="2"/>
  <c r="FK25" i="2"/>
  <c r="FK140" i="2"/>
  <c r="FK42" i="2"/>
  <c r="FK8" i="2"/>
  <c r="EP44" i="2"/>
  <c r="EP168" i="2"/>
  <c r="EP162" i="2"/>
  <c r="EP77" i="2"/>
  <c r="EP134" i="2"/>
  <c r="EP199" i="2"/>
  <c r="EP35" i="2"/>
  <c r="EP136" i="2"/>
  <c r="EP28" i="2"/>
  <c r="EP202" i="2"/>
  <c r="EP45" i="2"/>
  <c r="EP6" i="2"/>
  <c r="DU32" i="2"/>
  <c r="DU124" i="2"/>
  <c r="DU33" i="2"/>
  <c r="DU141" i="2"/>
  <c r="DU34" i="2"/>
  <c r="DU134" i="2"/>
  <c r="DU99" i="2"/>
  <c r="DU142" i="2"/>
  <c r="DU107" i="2"/>
  <c r="DU72" i="2"/>
  <c r="DU164" i="2"/>
  <c r="DU73" i="2"/>
  <c r="DU93" i="2"/>
  <c r="DU74" i="2"/>
  <c r="CZ24" i="2"/>
  <c r="CZ124" i="2"/>
  <c r="CZ25" i="2"/>
  <c r="CZ189" i="2"/>
  <c r="CZ161" i="2"/>
  <c r="CZ133" i="2"/>
  <c r="CZ34" i="2"/>
  <c r="CZ77" i="2"/>
  <c r="CZ120" i="2"/>
  <c r="CZ92" i="2"/>
  <c r="CZ135" i="2"/>
  <c r="CZ178" i="2"/>
  <c r="CZ150" i="2"/>
  <c r="CZ193" i="2"/>
  <c r="CZ37" i="2"/>
  <c r="CZ9" i="2"/>
  <c r="CE65" i="2"/>
  <c r="CE100" i="2"/>
  <c r="CE183" i="2"/>
  <c r="CE59" i="2"/>
  <c r="CE94" i="2"/>
  <c r="CE17" i="2"/>
  <c r="CE195" i="2"/>
  <c r="CE102" i="2"/>
  <c r="CE25" i="2"/>
  <c r="CE139" i="2"/>
  <c r="CE46" i="2"/>
  <c r="CE23" i="2"/>
  <c r="CE83" i="2"/>
  <c r="CE189" i="2"/>
  <c r="CE7" i="2"/>
  <c r="CE27" i="2"/>
  <c r="CE133" i="2"/>
  <c r="CE175" i="2"/>
  <c r="CE170" i="2"/>
  <c r="CE77" i="2"/>
  <c r="CE192" i="2"/>
  <c r="CE114" i="2"/>
  <c r="CE21" i="2"/>
  <c r="CE136" i="2"/>
  <c r="FK59" i="2"/>
  <c r="FK3" i="2"/>
  <c r="FK62" i="2"/>
  <c r="FK28" i="2"/>
  <c r="FK129" i="2"/>
  <c r="EP103" i="2"/>
  <c r="EP118" i="2"/>
  <c r="EP102" i="2"/>
  <c r="EP141" i="2"/>
  <c r="EP66" i="2"/>
  <c r="EP128" i="2"/>
  <c r="EP163" i="2"/>
  <c r="EP74" i="2"/>
  <c r="EP156" i="2"/>
  <c r="EP193" i="2"/>
  <c r="EP31" i="2"/>
  <c r="DU96" i="2"/>
  <c r="DU188" i="2"/>
  <c r="DU26" i="2"/>
  <c r="DU62" i="2"/>
  <c r="DU98" i="2"/>
  <c r="DU63" i="2"/>
  <c r="DU163" i="2"/>
  <c r="DU71" i="2"/>
  <c r="DU92" i="2"/>
  <c r="DU136" i="2"/>
  <c r="DU53" i="2"/>
  <c r="DU66" i="2"/>
  <c r="DU102" i="2"/>
  <c r="DU138" i="2"/>
  <c r="CZ52" i="2"/>
  <c r="CZ152" i="2"/>
  <c r="CZ188" i="2"/>
  <c r="CZ153" i="2"/>
  <c r="CZ54" i="2"/>
  <c r="CZ90" i="2"/>
  <c r="CZ62" i="2"/>
  <c r="CZ98" i="2"/>
  <c r="CZ141" i="2"/>
  <c r="CZ49" i="2"/>
  <c r="CZ156" i="2"/>
  <c r="CZ199" i="2"/>
  <c r="CZ51" i="2"/>
  <c r="CZ15" i="2"/>
  <c r="CZ58" i="2"/>
  <c r="CZ165" i="2"/>
  <c r="CZ73" i="2"/>
  <c r="CE129" i="2"/>
  <c r="CE29" i="2"/>
  <c r="CE15" i="2"/>
  <c r="CE123" i="2"/>
  <c r="CE24" i="2"/>
  <c r="CE145" i="2"/>
  <c r="CE52" i="2"/>
  <c r="CE166" i="2"/>
  <c r="CE89" i="2"/>
  <c r="CE203" i="2"/>
  <c r="CE110" i="2"/>
  <c r="CE33" i="2"/>
  <c r="CE147" i="2"/>
  <c r="CE54" i="2"/>
  <c r="CE87" i="2"/>
  <c r="CE91" i="2"/>
  <c r="CE197" i="2"/>
  <c r="CE71" i="2"/>
  <c r="CE35" i="2"/>
  <c r="CE141" i="2"/>
  <c r="CE55" i="2"/>
  <c r="CE178" i="2"/>
  <c r="CE85" i="2"/>
  <c r="CE200" i="2"/>
  <c r="FK195" i="2"/>
  <c r="FK183" i="2"/>
  <c r="FK149" i="2"/>
  <c r="EP158" i="2"/>
  <c r="EP89" i="2"/>
  <c r="EP34" i="2"/>
  <c r="EP127" i="2"/>
  <c r="EP105" i="2"/>
  <c r="EP42" i="2"/>
  <c r="EP20" i="2"/>
  <c r="EP192" i="2"/>
  <c r="EP101" i="2"/>
  <c r="EP194" i="2"/>
  <c r="EP159" i="2"/>
  <c r="DU160" i="2"/>
  <c r="DU77" i="2"/>
  <c r="DU90" i="2"/>
  <c r="DU190" i="2"/>
  <c r="DU91" i="2"/>
  <c r="DU127" i="2"/>
  <c r="DU20" i="2"/>
  <c r="DU64" i="2"/>
  <c r="DU173" i="2"/>
  <c r="DU200" i="2"/>
  <c r="DU29" i="2"/>
  <c r="DU130" i="2"/>
  <c r="DU31" i="2"/>
  <c r="DU131" i="2"/>
  <c r="CZ180" i="2"/>
  <c r="CZ81" i="2"/>
  <c r="CZ53" i="2"/>
  <c r="CZ82" i="2"/>
  <c r="CZ118" i="2"/>
  <c r="CZ83" i="2"/>
  <c r="CZ119" i="2"/>
  <c r="CZ162" i="2"/>
  <c r="CZ6" i="2"/>
  <c r="CZ177" i="2"/>
  <c r="CZ21" i="2"/>
  <c r="CZ64" i="2"/>
  <c r="CZ36" i="2"/>
  <c r="CZ79" i="2"/>
  <c r="CZ122" i="2"/>
  <c r="CZ94" i="2"/>
  <c r="CZ137" i="2"/>
  <c r="CE193" i="2"/>
  <c r="CE157" i="2"/>
  <c r="CE159" i="2"/>
  <c r="CE187" i="2"/>
  <c r="CE152" i="2"/>
  <c r="CE10" i="2"/>
  <c r="CE116" i="2"/>
  <c r="CE32" i="2"/>
  <c r="CE153" i="2"/>
  <c r="CE60" i="2"/>
  <c r="CE174" i="2"/>
  <c r="CE97" i="2"/>
  <c r="CE4" i="2"/>
  <c r="CE118" i="2"/>
  <c r="CE41" i="2"/>
  <c r="CE155" i="2"/>
  <c r="CE62" i="2"/>
  <c r="CE151" i="2"/>
  <c r="CE99" i="2"/>
  <c r="CE6" i="2"/>
  <c r="CE135" i="2"/>
  <c r="CE43" i="2"/>
  <c r="CE149" i="2"/>
  <c r="CE119" i="2"/>
  <c r="FK102" i="2"/>
  <c r="FK4" i="2"/>
  <c r="FK169" i="2"/>
  <c r="FK71" i="2"/>
  <c r="EP62" i="2"/>
  <c r="EP124" i="2"/>
  <c r="EP33" i="2"/>
  <c r="EP56" i="2"/>
  <c r="EP12" i="2"/>
  <c r="EP14" i="2"/>
  <c r="EP84" i="2"/>
  <c r="EP184" i="2"/>
  <c r="EP87" i="2"/>
  <c r="EP186" i="2"/>
  <c r="EP88" i="2"/>
  <c r="DU89" i="2"/>
  <c r="DU118" i="2"/>
  <c r="DU154" i="2"/>
  <c r="DU55" i="2"/>
  <c r="DU76" i="2"/>
  <c r="DU56" i="2"/>
  <c r="DU84" i="2"/>
  <c r="DU192" i="2"/>
  <c r="DU69" i="2"/>
  <c r="DU129" i="2"/>
  <c r="DU158" i="2"/>
  <c r="DU194" i="2"/>
  <c r="DU95" i="2"/>
  <c r="DU116" i="2"/>
  <c r="CZ45" i="2"/>
  <c r="CZ145" i="2"/>
  <c r="CZ110" i="2"/>
  <c r="CZ19" i="2"/>
  <c r="CZ182" i="2"/>
  <c r="CZ187" i="2"/>
  <c r="CZ183" i="2"/>
  <c r="CZ147" i="2"/>
  <c r="CZ134" i="2"/>
  <c r="CZ42" i="2"/>
  <c r="CZ85" i="2"/>
  <c r="CZ192" i="2"/>
  <c r="CZ100" i="2"/>
  <c r="CZ143" i="2"/>
  <c r="CZ155" i="2"/>
  <c r="CZ158" i="2"/>
  <c r="CZ201" i="2"/>
  <c r="CE122" i="2"/>
  <c r="CE22" i="2"/>
  <c r="CE9" i="2"/>
  <c r="CE108" i="2"/>
  <c r="CE103" i="2"/>
  <c r="CE74" i="2"/>
  <c r="CE180" i="2"/>
  <c r="CE96" i="2"/>
  <c r="CE18" i="2"/>
  <c r="CE124" i="2"/>
  <c r="CE40" i="2"/>
  <c r="CE161" i="2"/>
  <c r="CE68" i="2"/>
  <c r="CE182" i="2"/>
  <c r="CE105" i="2"/>
  <c r="CE12" i="2"/>
  <c r="CE126" i="2"/>
  <c r="CE49" i="2"/>
  <c r="CE163" i="2"/>
  <c r="CE70" i="2"/>
  <c r="CE31" i="2"/>
  <c r="CE107" i="2"/>
  <c r="CE14" i="2"/>
  <c r="CE199" i="2"/>
  <c r="FK152" i="2"/>
  <c r="FK125" i="2"/>
  <c r="FK99" i="2"/>
  <c r="FK57" i="2"/>
  <c r="EP55" i="2"/>
  <c r="EP97" i="2"/>
  <c r="EP10" i="2"/>
  <c r="EP76" i="2"/>
  <c r="EP190" i="2"/>
  <c r="EP29" i="2"/>
  <c r="EP173" i="2"/>
  <c r="EP151" i="2"/>
  <c r="EP51" i="2"/>
  <c r="EP138" i="2"/>
  <c r="DU82" i="2"/>
  <c r="DU47" i="2"/>
  <c r="DU19" i="2"/>
  <c r="DU183" i="2"/>
  <c r="DU140" i="2"/>
  <c r="DU184" i="2"/>
  <c r="DU5" i="2"/>
  <c r="DU57" i="2"/>
  <c r="DU149" i="2"/>
  <c r="DU122" i="2"/>
  <c r="DU87" i="2"/>
  <c r="DU59" i="2"/>
  <c r="DU24" i="2"/>
  <c r="DU180" i="2"/>
  <c r="CZ109" i="2"/>
  <c r="CZ10" i="2"/>
  <c r="CZ39" i="2"/>
  <c r="CZ123" i="2"/>
  <c r="CZ47" i="2"/>
  <c r="CZ48" i="2"/>
  <c r="CZ107" i="2"/>
  <c r="CZ63" i="2"/>
  <c r="CZ106" i="2"/>
  <c r="CZ149" i="2"/>
  <c r="CZ121" i="2"/>
  <c r="CZ164" i="2"/>
  <c r="CZ8" i="2"/>
  <c r="CZ203" i="2"/>
  <c r="CZ23" i="2"/>
  <c r="CZ66" i="2"/>
  <c r="CE51" i="2"/>
  <c r="CE86" i="2"/>
  <c r="CE73" i="2"/>
  <c r="CE37" i="2"/>
  <c r="CE63" i="2"/>
  <c r="CE138" i="2"/>
  <c r="CE45" i="2"/>
  <c r="CE160" i="2"/>
  <c r="CE82" i="2"/>
  <c r="CE188" i="2"/>
  <c r="CE104" i="2"/>
  <c r="CE26" i="2"/>
  <c r="CE132" i="2"/>
  <c r="CE48" i="2"/>
  <c r="CE169" i="2"/>
  <c r="CE76" i="2"/>
  <c r="CE190" i="2"/>
  <c r="CE113" i="2"/>
  <c r="CE20" i="2"/>
  <c r="CE134" i="2"/>
  <c r="CE57" i="2"/>
  <c r="CE171" i="2"/>
  <c r="CE78" i="2"/>
  <c r="CE95" i="2"/>
  <c r="FK202" i="2"/>
  <c r="FK111" i="2"/>
  <c r="FK13" i="2"/>
  <c r="FK178" i="2"/>
  <c r="EP17" i="2"/>
  <c r="EP112" i="2"/>
  <c r="EP19" i="2"/>
  <c r="EP189" i="2"/>
  <c r="EP140" i="2"/>
  <c r="EP166" i="2"/>
  <c r="EP143" i="2"/>
  <c r="EP130" i="2"/>
  <c r="EP16" i="2"/>
  <c r="EP179" i="2"/>
  <c r="EP82" i="2"/>
  <c r="DU11" i="2"/>
  <c r="DU111" i="2"/>
  <c r="DU147" i="2"/>
  <c r="DU176" i="2"/>
  <c r="DU45" i="2"/>
  <c r="DU49" i="2"/>
  <c r="DU185" i="2"/>
  <c r="DU22" i="2"/>
  <c r="DU51" i="2"/>
  <c r="DU151" i="2"/>
  <c r="DU187" i="2"/>
  <c r="DU17" i="2"/>
  <c r="DU181" i="2"/>
  <c r="CZ38" i="2"/>
  <c r="CZ138" i="2"/>
  <c r="CZ103" i="2"/>
  <c r="CZ195" i="2"/>
  <c r="CZ104" i="2"/>
  <c r="CZ76" i="2"/>
  <c r="CZ112" i="2"/>
  <c r="CZ20" i="2"/>
  <c r="CZ127" i="2"/>
  <c r="CZ170" i="2"/>
  <c r="CZ78" i="2"/>
  <c r="CZ185" i="2"/>
  <c r="CZ29" i="2"/>
  <c r="CZ136" i="2"/>
  <c r="CZ44" i="2"/>
  <c r="CZ87" i="2"/>
  <c r="CZ194" i="2"/>
  <c r="CE115" i="2"/>
  <c r="CE150" i="2"/>
  <c r="CE201" i="2"/>
  <c r="CE101" i="2"/>
  <c r="CE79" i="2"/>
  <c r="CE202" i="2"/>
  <c r="CE109" i="2"/>
  <c r="CE167" i="2"/>
  <c r="CE146" i="2"/>
  <c r="CE53" i="2"/>
  <c r="CE168" i="2"/>
  <c r="CE90" i="2"/>
  <c r="CE196" i="2"/>
  <c r="CE112" i="2"/>
  <c r="CE34" i="2"/>
  <c r="CE140" i="2"/>
  <c r="CE56" i="2"/>
  <c r="CE177" i="2"/>
  <c r="CE84" i="2"/>
  <c r="CE198" i="2"/>
  <c r="CE121" i="2"/>
  <c r="CE28" i="2"/>
  <c r="CE142" i="2"/>
  <c r="BJ175" i="2"/>
  <c r="BJ90" i="2"/>
  <c r="BJ191" i="2"/>
  <c r="BJ106" i="2"/>
  <c r="BJ160" i="2"/>
  <c r="BJ187" i="2"/>
  <c r="BJ150" i="2"/>
  <c r="BJ34" i="2"/>
  <c r="BJ180" i="2"/>
  <c r="BJ16" i="2"/>
  <c r="BJ75" i="2"/>
  <c r="BJ181" i="2"/>
  <c r="BJ81" i="2"/>
  <c r="BJ68" i="2"/>
  <c r="BJ174" i="2"/>
  <c r="BJ66" i="2"/>
  <c r="BJ5" i="2"/>
  <c r="BJ159" i="2"/>
  <c r="BJ35" i="2"/>
  <c r="BJ141" i="2"/>
  <c r="BJ144" i="2"/>
  <c r="BJ171" i="2"/>
  <c r="BJ126" i="2"/>
  <c r="BJ10" i="2"/>
  <c r="BJ164" i="2"/>
  <c r="BJ86" i="2"/>
  <c r="BJ184" i="2"/>
  <c r="BJ17" i="2"/>
  <c r="BJ40" i="2"/>
  <c r="BJ154" i="2"/>
  <c r="BJ56" i="2"/>
  <c r="BJ170" i="2"/>
  <c r="BJ57" i="2"/>
  <c r="BJ44" i="2"/>
  <c r="BJ31" i="2"/>
  <c r="BJ122" i="2"/>
  <c r="BJ45" i="2"/>
  <c r="BJ96" i="2"/>
  <c r="BJ139" i="2"/>
  <c r="BJ132" i="2"/>
  <c r="BJ71" i="2"/>
  <c r="BJ146" i="2"/>
  <c r="BJ69" i="2"/>
  <c r="BJ48" i="2"/>
  <c r="BJ99" i="2"/>
  <c r="BJ3" i="2"/>
  <c r="D8" i="4" s="1"/>
  <c r="BJ25" i="2"/>
  <c r="BJ28" i="2"/>
  <c r="BJ15" i="2"/>
  <c r="BJ98" i="2"/>
  <c r="BJ29" i="2"/>
  <c r="BJ70" i="2"/>
  <c r="BJ172" i="2"/>
  <c r="BJ173" i="2"/>
  <c r="BJ55" i="2"/>
  <c r="BJ32" i="2"/>
  <c r="BJ110" i="2"/>
  <c r="BJ183" i="2"/>
  <c r="BJ104" i="2"/>
  <c r="BJ6" i="2"/>
  <c r="BJ120" i="2"/>
  <c r="BJ46" i="2"/>
  <c r="BJ137" i="2"/>
  <c r="BJ108" i="2"/>
  <c r="BJ119" i="2"/>
  <c r="BJ202" i="2"/>
  <c r="BJ109" i="2"/>
  <c r="BJ192" i="2"/>
  <c r="BJ203" i="2"/>
  <c r="BJ166" i="2"/>
  <c r="BJ58" i="2"/>
  <c r="BJ196" i="2"/>
  <c r="BJ151" i="2"/>
  <c r="BJ27" i="2"/>
  <c r="BJ133" i="2"/>
  <c r="BJ136" i="2"/>
  <c r="BJ163" i="2"/>
  <c r="BJ30" i="2"/>
  <c r="BJ121" i="2"/>
  <c r="BJ92" i="2"/>
  <c r="BJ95" i="2"/>
  <c r="BJ186" i="2"/>
  <c r="BJ93" i="2"/>
  <c r="BJ18" i="2"/>
  <c r="BJ118" i="2"/>
  <c r="BJ33" i="2"/>
  <c r="BJ134" i="2"/>
  <c r="BJ49" i="2"/>
  <c r="BJ23" i="2"/>
  <c r="BJ114" i="2"/>
  <c r="BJ37" i="2"/>
  <c r="BJ88" i="2"/>
  <c r="BJ131" i="2"/>
  <c r="BJ78" i="2"/>
  <c r="BJ153" i="2"/>
  <c r="BJ124" i="2"/>
  <c r="BJ143" i="2"/>
  <c r="BJ19" i="2"/>
  <c r="BJ125" i="2"/>
  <c r="BJ128" i="2"/>
  <c r="BJ155" i="2"/>
  <c r="BJ22" i="2"/>
  <c r="BJ105" i="2"/>
  <c r="BJ84" i="2"/>
  <c r="BJ7" i="2"/>
  <c r="BJ82" i="2"/>
  <c r="BJ21" i="2"/>
  <c r="BJ72" i="2"/>
  <c r="BJ115" i="2"/>
  <c r="BJ147" i="2"/>
  <c r="BJ142" i="2"/>
  <c r="BJ197" i="2"/>
  <c r="BJ182" i="2"/>
  <c r="BJ97" i="2"/>
  <c r="BJ198" i="2"/>
  <c r="BJ113" i="2"/>
  <c r="BJ103" i="2"/>
  <c r="BJ194" i="2"/>
  <c r="BJ101" i="2"/>
  <c r="BJ176" i="2"/>
  <c r="BJ195" i="2"/>
  <c r="BJ158" i="2"/>
  <c r="BJ50" i="2"/>
  <c r="BJ188" i="2"/>
  <c r="BJ24" i="2"/>
  <c r="BJ83" i="2"/>
  <c r="BJ189" i="2"/>
  <c r="BJ9" i="2"/>
  <c r="BJ12" i="2"/>
  <c r="BJ102" i="2"/>
  <c r="BJ193" i="2"/>
  <c r="BJ148" i="2"/>
  <c r="BJ87" i="2"/>
  <c r="BJ178" i="2"/>
  <c r="BJ85" i="2"/>
  <c r="BJ152" i="2"/>
  <c r="BJ179" i="2"/>
  <c r="BJ112" i="2"/>
  <c r="BJ54" i="2"/>
  <c r="BJ8" i="2"/>
  <c r="BJ73" i="2"/>
  <c r="BJ138" i="2"/>
  <c r="BJ91" i="2"/>
  <c r="BJ201" i="2"/>
  <c r="BJ157" i="2"/>
  <c r="BJ47" i="2"/>
  <c r="BJ161" i="2"/>
  <c r="BJ63" i="2"/>
  <c r="BJ177" i="2"/>
  <c r="BJ199" i="2"/>
  <c r="BJ59" i="2"/>
  <c r="BJ165" i="2"/>
  <c r="BJ65" i="2"/>
  <c r="BJ52" i="2"/>
  <c r="BJ39" i="2"/>
  <c r="BJ130" i="2"/>
  <c r="BJ53" i="2"/>
  <c r="BJ14" i="2"/>
  <c r="BJ89" i="2"/>
  <c r="BJ76" i="2"/>
  <c r="BJ190" i="2"/>
  <c r="BJ74" i="2"/>
  <c r="BJ13" i="2"/>
  <c r="BJ167" i="2"/>
  <c r="BJ43" i="2"/>
  <c r="BJ149" i="2"/>
  <c r="BJ41" i="2"/>
  <c r="BJ36" i="2"/>
  <c r="BJ168" i="2"/>
  <c r="BJ67" i="2"/>
  <c r="BJ60" i="2"/>
  <c r="BJ61" i="2"/>
  <c r="BJ20" i="2"/>
  <c r="BJ156" i="2"/>
  <c r="BJ51" i="2"/>
  <c r="BJ111" i="2"/>
  <c r="BJ26" i="2"/>
  <c r="BJ127" i="2"/>
  <c r="BJ42" i="2"/>
  <c r="BJ80" i="2"/>
  <c r="BJ123" i="2"/>
  <c r="BJ62" i="2"/>
  <c r="BJ145" i="2"/>
  <c r="BJ116" i="2"/>
  <c r="BJ135" i="2"/>
  <c r="BJ11" i="2"/>
  <c r="BJ117" i="2"/>
  <c r="BJ200" i="2"/>
  <c r="BJ4" i="2"/>
  <c r="BJ94" i="2"/>
  <c r="BJ185" i="2"/>
  <c r="BJ140" i="2"/>
  <c r="BJ79" i="2"/>
  <c r="BJ162" i="2"/>
  <c r="BJ77" i="2"/>
  <c r="BJ64" i="2"/>
  <c r="BJ107" i="2"/>
  <c r="BJ38" i="2"/>
  <c r="BJ129" i="2"/>
  <c r="BJ100" i="2"/>
  <c r="BJ169" i="2"/>
  <c r="AK33" i="2"/>
  <c r="AL33" i="2" s="1"/>
  <c r="AM33" i="2" s="1"/>
  <c r="AI35" i="2"/>
  <c r="AJ34" i="2"/>
  <c r="AK34" i="2" s="1"/>
  <c r="AL34" i="2" s="1"/>
  <c r="AM34" i="2" s="1"/>
  <c r="T31" i="2"/>
  <c r="T145" i="2"/>
  <c r="T44" i="2"/>
  <c r="T174" i="2"/>
  <c r="T89" i="2"/>
  <c r="T195" i="2"/>
  <c r="T118" i="2"/>
  <c r="T33" i="2"/>
  <c r="T139" i="2"/>
  <c r="T62" i="2"/>
  <c r="T176" i="2"/>
  <c r="T83" i="2"/>
  <c r="T189" i="2"/>
  <c r="T56" i="2"/>
  <c r="T170" i="2"/>
  <c r="T69" i="2"/>
  <c r="T135" i="2"/>
  <c r="T50" i="2"/>
  <c r="T148" i="2"/>
  <c r="T79" i="2"/>
  <c r="T193" i="2"/>
  <c r="T92" i="2"/>
  <c r="T23" i="2"/>
  <c r="T137" i="2"/>
  <c r="T36" i="2"/>
  <c r="T95" i="2"/>
  <c r="T10" i="2"/>
  <c r="T108" i="2"/>
  <c r="T39" i="2"/>
  <c r="T153" i="2"/>
  <c r="T52" i="2"/>
  <c r="T182" i="2"/>
  <c r="T97" i="2"/>
  <c r="T203" i="2"/>
  <c r="T126" i="2"/>
  <c r="T41" i="2"/>
  <c r="T147" i="2"/>
  <c r="T6" i="2"/>
  <c r="T120" i="2"/>
  <c r="T27" i="2"/>
  <c r="T133" i="2"/>
  <c r="T199" i="2"/>
  <c r="T114" i="2"/>
  <c r="T13" i="2"/>
  <c r="T143" i="2"/>
  <c r="T58" i="2"/>
  <c r="T156" i="2"/>
  <c r="T87" i="2"/>
  <c r="T201" i="2"/>
  <c r="T100" i="2"/>
  <c r="T159" i="2"/>
  <c r="T74" i="2"/>
  <c r="T172" i="2"/>
  <c r="T103" i="2"/>
  <c r="T18" i="2"/>
  <c r="T116" i="2"/>
  <c r="T47" i="2"/>
  <c r="T161" i="2"/>
  <c r="T60" i="2"/>
  <c r="T190" i="2"/>
  <c r="T105" i="2"/>
  <c r="T4" i="2"/>
  <c r="T70" i="2"/>
  <c r="T184" i="2"/>
  <c r="T91" i="2"/>
  <c r="T197" i="2"/>
  <c r="T64" i="2"/>
  <c r="T178" i="2"/>
  <c r="T77" i="2"/>
  <c r="T8" i="2"/>
  <c r="T122" i="2"/>
  <c r="T21" i="2"/>
  <c r="T151" i="2"/>
  <c r="T66" i="2"/>
  <c r="T164" i="2"/>
  <c r="T88" i="2"/>
  <c r="T202" i="2"/>
  <c r="T101" i="2"/>
  <c r="T32" i="2"/>
  <c r="T146" i="2"/>
  <c r="T45" i="2"/>
  <c r="T175" i="2"/>
  <c r="T90" i="2"/>
  <c r="T188" i="2"/>
  <c r="T119" i="2"/>
  <c r="T34" i="2"/>
  <c r="T132" i="2"/>
  <c r="T198" i="2"/>
  <c r="T113" i="2"/>
  <c r="T12" i="2"/>
  <c r="T78" i="2"/>
  <c r="T192" i="2"/>
  <c r="T99" i="2"/>
  <c r="T22" i="2"/>
  <c r="T136" i="2"/>
  <c r="T43" i="2"/>
  <c r="T149" i="2"/>
  <c r="T80" i="2"/>
  <c r="T194" i="2"/>
  <c r="T93" i="2"/>
  <c r="T38" i="2"/>
  <c r="T152" i="2"/>
  <c r="T59" i="2"/>
  <c r="T165" i="2"/>
  <c r="T96" i="2"/>
  <c r="T3" i="2"/>
  <c r="D6" i="4" s="1"/>
  <c r="T109" i="2"/>
  <c r="T40" i="2"/>
  <c r="T154" i="2"/>
  <c r="T53" i="2"/>
  <c r="T183" i="2"/>
  <c r="T98" i="2"/>
  <c r="T196" i="2"/>
  <c r="T63" i="2"/>
  <c r="T177" i="2"/>
  <c r="T76" i="2"/>
  <c r="T142" i="2"/>
  <c r="T57" i="2"/>
  <c r="T163" i="2"/>
  <c r="T86" i="2"/>
  <c r="T200" i="2"/>
  <c r="T107" i="2"/>
  <c r="T30" i="2"/>
  <c r="T144" i="2"/>
  <c r="T51" i="2"/>
  <c r="T157" i="2"/>
  <c r="T102" i="2"/>
  <c r="T17" i="2"/>
  <c r="T123" i="2"/>
  <c r="T46" i="2"/>
  <c r="T160" i="2"/>
  <c r="T67" i="2"/>
  <c r="T173" i="2"/>
  <c r="T104" i="2"/>
  <c r="T11" i="2"/>
  <c r="T117" i="2"/>
  <c r="T48" i="2"/>
  <c r="T162" i="2"/>
  <c r="T61" i="2"/>
  <c r="T127" i="2"/>
  <c r="T42" i="2"/>
  <c r="T140" i="2"/>
  <c r="T7" i="2"/>
  <c r="T121" i="2"/>
  <c r="T20" i="2"/>
  <c r="T150" i="2"/>
  <c r="T65" i="2"/>
  <c r="T171" i="2"/>
  <c r="T94" i="2"/>
  <c r="T9" i="2"/>
  <c r="T115" i="2"/>
  <c r="T166" i="2"/>
  <c r="T81" i="2"/>
  <c r="T187" i="2"/>
  <c r="T110" i="2"/>
  <c r="T25" i="2"/>
  <c r="T131" i="2"/>
  <c r="T54" i="2"/>
  <c r="T168" i="2"/>
  <c r="T75" i="2"/>
  <c r="T181" i="2"/>
  <c r="T112" i="2"/>
  <c r="T19" i="2"/>
  <c r="T125" i="2"/>
  <c r="T191" i="2"/>
  <c r="T106" i="2"/>
  <c r="T5" i="2"/>
  <c r="T71" i="2"/>
  <c r="T185" i="2"/>
  <c r="T84" i="2"/>
  <c r="T15" i="2"/>
  <c r="T129" i="2"/>
  <c r="T28" i="2"/>
  <c r="T158" i="2"/>
  <c r="T73" i="2"/>
  <c r="T179" i="2"/>
  <c r="T82" i="2"/>
  <c r="T134" i="2"/>
  <c r="T186" i="2"/>
  <c r="T180" i="2"/>
  <c r="T49" i="2"/>
  <c r="T85" i="2"/>
  <c r="T111" i="2"/>
  <c r="T155" i="2"/>
  <c r="T16" i="2"/>
  <c r="T26" i="2"/>
  <c r="T14" i="2"/>
  <c r="T130" i="2"/>
  <c r="T24" i="2"/>
  <c r="T124" i="2"/>
  <c r="T128" i="2"/>
  <c r="T29" i="2"/>
  <c r="T138" i="2"/>
  <c r="T55" i="2"/>
  <c r="T35" i="2"/>
  <c r="T37" i="2"/>
  <c r="T169" i="2"/>
  <c r="T141" i="2"/>
  <c r="T167" i="2"/>
  <c r="T68" i="2"/>
  <c r="T72" i="2"/>
  <c r="P34" i="2"/>
  <c r="Q34" i="2" s="1"/>
  <c r="R34" i="2" s="1"/>
  <c r="AC36" i="2"/>
  <c r="Z37" i="2"/>
  <c r="N36" i="2"/>
  <c r="O35" i="2"/>
  <c r="BS36" i="2"/>
  <c r="BP37" i="2"/>
  <c r="AU37" i="2"/>
  <c r="AX36" i="2"/>
  <c r="BD36" i="2" l="1"/>
  <c r="BE35" i="2"/>
  <c r="BF35" i="2" s="1"/>
  <c r="BG35" i="2" s="1"/>
  <c r="BH35" i="2" s="1"/>
  <c r="D36" i="2"/>
  <c r="H36" i="2" s="1"/>
  <c r="C37" i="2"/>
  <c r="AO131" i="2"/>
  <c r="AO3" i="2"/>
  <c r="D7" i="4" s="1"/>
  <c r="AO171" i="2"/>
  <c r="AO81" i="2"/>
  <c r="AO141" i="2"/>
  <c r="AO36" i="2"/>
  <c r="AO145" i="2"/>
  <c r="AO14" i="2"/>
  <c r="AO185" i="2"/>
  <c r="AO180" i="2"/>
  <c r="AO33" i="2"/>
  <c r="AO29" i="2"/>
  <c r="AO16" i="2"/>
  <c r="AO132" i="2"/>
  <c r="AO56" i="2"/>
  <c r="AO51" i="2"/>
  <c r="AO191" i="2"/>
  <c r="AO91" i="2"/>
  <c r="AO200" i="2"/>
  <c r="AO125" i="2"/>
  <c r="AO41" i="2"/>
  <c r="AO165" i="2"/>
  <c r="AO67" i="2"/>
  <c r="AO143" i="2"/>
  <c r="AO107" i="2"/>
  <c r="AO108" i="2"/>
  <c r="AO48" i="2"/>
  <c r="AO12" i="2"/>
  <c r="AO194" i="2"/>
  <c r="AO35" i="2"/>
  <c r="AO184" i="2"/>
  <c r="AO11" i="2"/>
  <c r="AO77" i="2"/>
  <c r="AO182" i="2"/>
  <c r="AO121" i="2"/>
  <c r="AO83" i="2"/>
  <c r="AO198" i="2"/>
  <c r="AO109" i="2"/>
  <c r="AO149" i="2"/>
  <c r="AO176" i="2"/>
  <c r="AO202" i="2"/>
  <c r="AO152" i="2"/>
  <c r="AO129" i="2"/>
  <c r="AO62" i="2"/>
  <c r="AO169" i="2"/>
  <c r="AO102" i="2"/>
  <c r="AO195" i="2"/>
  <c r="AO34" i="2"/>
  <c r="AO166" i="2"/>
  <c r="AO60" i="2"/>
  <c r="AO7" i="2"/>
  <c r="AO100" i="2"/>
  <c r="AO119" i="2"/>
  <c r="AO147" i="2"/>
  <c r="AO159" i="2"/>
  <c r="AO130" i="2"/>
  <c r="AO71" i="2"/>
  <c r="AO170" i="2"/>
  <c r="AO173" i="2"/>
  <c r="AO82" i="2"/>
  <c r="AO22" i="2"/>
  <c r="AO115" i="2"/>
  <c r="AO32" i="2"/>
  <c r="AO155" i="2"/>
  <c r="AO65" i="2"/>
  <c r="AO189" i="2"/>
  <c r="AO105" i="2"/>
  <c r="AO38" i="2"/>
  <c r="AO75" i="2"/>
  <c r="AO8" i="2"/>
  <c r="AO183" i="2"/>
  <c r="AO135" i="2"/>
  <c r="AO69" i="2"/>
  <c r="AO110" i="2"/>
  <c r="AO150" i="2"/>
  <c r="AO57" i="2"/>
  <c r="AO19" i="2"/>
  <c r="AO55" i="2"/>
  <c r="AO95" i="2"/>
  <c r="AO106" i="2"/>
  <c r="AO18" i="2"/>
  <c r="AO136" i="2"/>
  <c r="AO101" i="2"/>
  <c r="AO79" i="2"/>
  <c r="AO13" i="2"/>
  <c r="AO44" i="2"/>
  <c r="AO160" i="2"/>
  <c r="AO84" i="2"/>
  <c r="AO193" i="2"/>
  <c r="AO126" i="2"/>
  <c r="AO148" i="2"/>
  <c r="AO58" i="2"/>
  <c r="AO190" i="2"/>
  <c r="AO98" i="2"/>
  <c r="AO39" i="2"/>
  <c r="AO10" i="2"/>
  <c r="AO78" i="2"/>
  <c r="AO50" i="2"/>
  <c r="AO53" i="2"/>
  <c r="AO97" i="2"/>
  <c r="AO93" i="2"/>
  <c r="AO80" i="2"/>
  <c r="AO196" i="2"/>
  <c r="AO120" i="2"/>
  <c r="AO46" i="2"/>
  <c r="AO146" i="2"/>
  <c r="AO86" i="2"/>
  <c r="AO179" i="2"/>
  <c r="AO96" i="2"/>
  <c r="AO20" i="2"/>
  <c r="AO174" i="2"/>
  <c r="AO23" i="2"/>
  <c r="AO25" i="2"/>
  <c r="AO87" i="2"/>
  <c r="AO172" i="2"/>
  <c r="AO89" i="2"/>
  <c r="AO21" i="2"/>
  <c r="AO124" i="2"/>
  <c r="AO164" i="2"/>
  <c r="AO5" i="2"/>
  <c r="AO144" i="2"/>
  <c r="AO192" i="2"/>
  <c r="AO73" i="2"/>
  <c r="AO197" i="2"/>
  <c r="AO113" i="2"/>
  <c r="AO47" i="2"/>
  <c r="AO139" i="2"/>
  <c r="AO177" i="2"/>
  <c r="AO111" i="2"/>
  <c r="AO203" i="2"/>
  <c r="AO151" i="2"/>
  <c r="AO122" i="2"/>
  <c r="AO63" i="2"/>
  <c r="AO162" i="2"/>
  <c r="AO103" i="2"/>
  <c r="AO74" i="2"/>
  <c r="AO142" i="2"/>
  <c r="AO114" i="2"/>
  <c r="AO117" i="2"/>
  <c r="AO161" i="2"/>
  <c r="AO157" i="2"/>
  <c r="AO59" i="2"/>
  <c r="AO199" i="2"/>
  <c r="AO99" i="2"/>
  <c r="AO9" i="2"/>
  <c r="AO133" i="2"/>
  <c r="AO49" i="2"/>
  <c r="AO17" i="2"/>
  <c r="AO66" i="2"/>
  <c r="AO61" i="2"/>
  <c r="AO43" i="2"/>
  <c r="AO187" i="2"/>
  <c r="AO40" i="2"/>
  <c r="AO28" i="2"/>
  <c r="AO137" i="2"/>
  <c r="AO70" i="2"/>
  <c r="AO92" i="2"/>
  <c r="AO201" i="2"/>
  <c r="AO134" i="2"/>
  <c r="AO42" i="2"/>
  <c r="AO45" i="2"/>
  <c r="AO153" i="2"/>
  <c r="AO85" i="2"/>
  <c r="AO72" i="2"/>
  <c r="AO188" i="2"/>
  <c r="AO112" i="2"/>
  <c r="AO37" i="2"/>
  <c r="AO24" i="2"/>
  <c r="AO76" i="2"/>
  <c r="AO64" i="2"/>
  <c r="AO181" i="2"/>
  <c r="AO26" i="2"/>
  <c r="AO30" i="2"/>
  <c r="AO123" i="2"/>
  <c r="AO6" i="2"/>
  <c r="AO163" i="2"/>
  <c r="AO118" i="2"/>
  <c r="AO154" i="2"/>
  <c r="AO158" i="2"/>
  <c r="AO52" i="2"/>
  <c r="AO104" i="2"/>
  <c r="AO31" i="2"/>
  <c r="AO116" i="2"/>
  <c r="AO168" i="2"/>
  <c r="AO156" i="2"/>
  <c r="AO175" i="2"/>
  <c r="AO68" i="2"/>
  <c r="AO4" i="2"/>
  <c r="AO186" i="2"/>
  <c r="AO127" i="2"/>
  <c r="AO27" i="2"/>
  <c r="AO167" i="2"/>
  <c r="AO138" i="2"/>
  <c r="AO15" i="2"/>
  <c r="AO178" i="2"/>
  <c r="AO88" i="2"/>
  <c r="AO140" i="2"/>
  <c r="AO128" i="2"/>
  <c r="AO54" i="2"/>
  <c r="AO90" i="2"/>
  <c r="AO94" i="2"/>
  <c r="AI36" i="2"/>
  <c r="AJ35" i="2"/>
  <c r="AC37" i="2"/>
  <c r="Z38" i="2"/>
  <c r="P35" i="2"/>
  <c r="Q35" i="2" s="1"/>
  <c r="R35" i="2" s="1"/>
  <c r="N37" i="2"/>
  <c r="O36" i="2"/>
  <c r="BS37" i="2"/>
  <c r="BP38" i="2"/>
  <c r="AU38" i="2"/>
  <c r="AX37" i="2"/>
  <c r="G36" i="2" l="1"/>
  <c r="BE36" i="2"/>
  <c r="BF36" i="2" s="1"/>
  <c r="BG36" i="2" s="1"/>
  <c r="BH36" i="2" s="1"/>
  <c r="BD37" i="2"/>
  <c r="D37" i="2"/>
  <c r="G37" i="2" s="1"/>
  <c r="C38" i="2"/>
  <c r="AK35" i="2"/>
  <c r="AL35" i="2" s="1"/>
  <c r="AM35" i="2" s="1"/>
  <c r="AJ36" i="2"/>
  <c r="AI37" i="2"/>
  <c r="Z39" i="2"/>
  <c r="AC38" i="2"/>
  <c r="N38" i="2"/>
  <c r="O37" i="2"/>
  <c r="P36" i="2"/>
  <c r="Q36" i="2" s="1"/>
  <c r="R36" i="2" s="1"/>
  <c r="BS38" i="2"/>
  <c r="BP39" i="2"/>
  <c r="AU39" i="2"/>
  <c r="AX38" i="2"/>
  <c r="BE37" i="2" l="1"/>
  <c r="BF37" i="2" s="1"/>
  <c r="BG37" i="2" s="1"/>
  <c r="BH37" i="2" s="1"/>
  <c r="BD38" i="2"/>
  <c r="H37" i="2"/>
  <c r="D38" i="2"/>
  <c r="G38" i="2" s="1"/>
  <c r="C39" i="2"/>
  <c r="AK36" i="2"/>
  <c r="AL36" i="2" s="1"/>
  <c r="AM36" i="2" s="1"/>
  <c r="AJ37" i="2"/>
  <c r="AI38" i="2"/>
  <c r="Z40" i="2"/>
  <c r="AC39" i="2"/>
  <c r="P37" i="2"/>
  <c r="Q37" i="2" s="1"/>
  <c r="R37" i="2" s="1"/>
  <c r="N39" i="2"/>
  <c r="O38" i="2"/>
  <c r="BP40" i="2"/>
  <c r="BS39" i="2"/>
  <c r="AU40" i="2"/>
  <c r="AX39" i="2"/>
  <c r="BD39" i="2" l="1"/>
  <c r="BE38" i="2"/>
  <c r="BF38" i="2" s="1"/>
  <c r="BG38" i="2" s="1"/>
  <c r="BH38" i="2" s="1"/>
  <c r="C40" i="2"/>
  <c r="D39" i="2"/>
  <c r="H39" i="2" s="1"/>
  <c r="H38" i="2"/>
  <c r="AK37" i="2"/>
  <c r="AL37" i="2" s="1"/>
  <c r="AM37" i="2" s="1"/>
  <c r="AJ38" i="2"/>
  <c r="AI39" i="2"/>
  <c r="Z41" i="2"/>
  <c r="AC40" i="2"/>
  <c r="N40" i="2"/>
  <c r="O39" i="2"/>
  <c r="P38" i="2"/>
  <c r="Q38" i="2" s="1"/>
  <c r="R38" i="2" s="1"/>
  <c r="BS40" i="2"/>
  <c r="BP41" i="2"/>
  <c r="AX40" i="2"/>
  <c r="AU41" i="2"/>
  <c r="G39" i="2" l="1"/>
  <c r="BD40" i="2"/>
  <c r="BE39" i="2"/>
  <c r="BF39" i="2" s="1"/>
  <c r="BG39" i="2" s="1"/>
  <c r="BH39" i="2" s="1"/>
  <c r="C41" i="2"/>
  <c r="D40" i="2"/>
  <c r="G40" i="2" s="1"/>
  <c r="AK38" i="2"/>
  <c r="AL38" i="2" s="1"/>
  <c r="AM38" i="2" s="1"/>
  <c r="AI40" i="2"/>
  <c r="AJ39" i="2"/>
  <c r="AK39" i="2" s="1"/>
  <c r="AL39" i="2" s="1"/>
  <c r="AM39" i="2" s="1"/>
  <c r="Z42" i="2"/>
  <c r="AC41" i="2"/>
  <c r="P39" i="2"/>
  <c r="Q39" i="2" s="1"/>
  <c r="R39" i="2" s="1"/>
  <c r="O40" i="2"/>
  <c r="N41" i="2"/>
  <c r="BP42" i="2"/>
  <c r="BS41" i="2"/>
  <c r="AX41" i="2"/>
  <c r="AU42" i="2"/>
  <c r="H40" i="2" l="1"/>
  <c r="BE40" i="2"/>
  <c r="BF40" i="2" s="1"/>
  <c r="BG40" i="2" s="1"/>
  <c r="BH40" i="2" s="1"/>
  <c r="BD41" i="2"/>
  <c r="C42" i="2"/>
  <c r="D41" i="2"/>
  <c r="H41" i="2" s="1"/>
  <c r="AJ40" i="2"/>
  <c r="AI41" i="2"/>
  <c r="Z43" i="2"/>
  <c r="AC42" i="2"/>
  <c r="P40" i="2"/>
  <c r="Q40" i="2" s="1"/>
  <c r="R40" i="2" s="1"/>
  <c r="N42" i="2"/>
  <c r="O41" i="2"/>
  <c r="BS42" i="2"/>
  <c r="BP43" i="2"/>
  <c r="AU43" i="2"/>
  <c r="AX42" i="2"/>
  <c r="G41" i="2" l="1"/>
  <c r="BD42" i="2"/>
  <c r="BE41" i="2"/>
  <c r="BF41" i="2" s="1"/>
  <c r="BG41" i="2" s="1"/>
  <c r="BH41" i="2" s="1"/>
  <c r="D42" i="2"/>
  <c r="G42" i="2" s="1"/>
  <c r="C43" i="2"/>
  <c r="AI42" i="2"/>
  <c r="AJ41" i="2"/>
  <c r="AK40" i="2"/>
  <c r="AL40" i="2" s="1"/>
  <c r="AM40" i="2" s="1"/>
  <c r="N43" i="2"/>
  <c r="O42" i="2"/>
  <c r="P41" i="2"/>
  <c r="Q41" i="2" s="1"/>
  <c r="R41" i="2" s="1"/>
  <c r="Z44" i="2"/>
  <c r="AC43" i="2"/>
  <c r="BS43" i="2"/>
  <c r="BP44" i="2"/>
  <c r="AU44" i="2"/>
  <c r="AX43" i="2"/>
  <c r="H42" i="2" l="1"/>
  <c r="BE42" i="2"/>
  <c r="BF42" i="2" s="1"/>
  <c r="BG42" i="2" s="1"/>
  <c r="BH42" i="2" s="1"/>
  <c r="BD43" i="2"/>
  <c r="C44" i="2"/>
  <c r="D43" i="2"/>
  <c r="H43" i="2" s="1"/>
  <c r="AK41" i="2"/>
  <c r="AL41" i="2" s="1"/>
  <c r="AM41" i="2" s="1"/>
  <c r="AI43" i="2"/>
  <c r="AJ42" i="2"/>
  <c r="O43" i="2"/>
  <c r="N44" i="2"/>
  <c r="Z45" i="2"/>
  <c r="AC44" i="2"/>
  <c r="P42" i="2"/>
  <c r="Q42" i="2" s="1"/>
  <c r="R42" i="2" s="1"/>
  <c r="BS44" i="2"/>
  <c r="BP45" i="2"/>
  <c r="AU45" i="2"/>
  <c r="AX44" i="2"/>
  <c r="G43" i="2" l="1"/>
  <c r="BD44" i="2"/>
  <c r="BE43" i="2"/>
  <c r="BF43" i="2" s="1"/>
  <c r="BG43" i="2" s="1"/>
  <c r="BH43" i="2" s="1"/>
  <c r="D44" i="2"/>
  <c r="G44" i="2" s="1"/>
  <c r="C45" i="2"/>
  <c r="AK42" i="2"/>
  <c r="AL42" i="2" s="1"/>
  <c r="AM42" i="2" s="1"/>
  <c r="AJ43" i="2"/>
  <c r="AK43" i="2" s="1"/>
  <c r="AL43" i="2" s="1"/>
  <c r="AM43" i="2" s="1"/>
  <c r="AI44" i="2"/>
  <c r="AC45" i="2"/>
  <c r="Z46" i="2"/>
  <c r="N45" i="2"/>
  <c r="O44" i="2"/>
  <c r="P43" i="2"/>
  <c r="Q43" i="2" s="1"/>
  <c r="R43" i="2" s="1"/>
  <c r="BS45" i="2"/>
  <c r="BP46" i="2"/>
  <c r="AU46" i="2"/>
  <c r="AX45" i="2"/>
  <c r="H44" i="2" l="1"/>
  <c r="BE44" i="2"/>
  <c r="BF44" i="2" s="1"/>
  <c r="BG44" i="2" s="1"/>
  <c r="BH44" i="2" s="1"/>
  <c r="BD45" i="2"/>
  <c r="D45" i="2"/>
  <c r="G45" i="2" s="1"/>
  <c r="C46" i="2"/>
  <c r="AI45" i="2"/>
  <c r="AJ44" i="2"/>
  <c r="P44" i="2"/>
  <c r="Q44" i="2" s="1"/>
  <c r="R44" i="2" s="1"/>
  <c r="N46" i="2"/>
  <c r="O45" i="2"/>
  <c r="Z47" i="2"/>
  <c r="AC46" i="2"/>
  <c r="BS46" i="2"/>
  <c r="BP47" i="2"/>
  <c r="AU47" i="2"/>
  <c r="AX46" i="2"/>
  <c r="H45" i="2" l="1"/>
  <c r="BD46" i="2"/>
  <c r="BE45" i="2"/>
  <c r="BF45" i="2" s="1"/>
  <c r="BG45" i="2" s="1"/>
  <c r="BH45" i="2" s="1"/>
  <c r="D46" i="2"/>
  <c r="H46" i="2" s="1"/>
  <c r="C47" i="2"/>
  <c r="AI46" i="2"/>
  <c r="AJ45" i="2"/>
  <c r="AK44" i="2"/>
  <c r="AL44" i="2" s="1"/>
  <c r="AM44" i="2" s="1"/>
  <c r="P45" i="2"/>
  <c r="Q45" i="2" s="1"/>
  <c r="R45" i="2" s="1"/>
  <c r="Z48" i="2"/>
  <c r="AC47" i="2"/>
  <c r="O46" i="2"/>
  <c r="N47" i="2"/>
  <c r="BS47" i="2"/>
  <c r="BP48" i="2"/>
  <c r="AU48" i="2"/>
  <c r="AX47" i="2"/>
  <c r="G46" i="2" l="1"/>
  <c r="BE46" i="2"/>
  <c r="BF46" i="2" s="1"/>
  <c r="BG46" i="2" s="1"/>
  <c r="BH46" i="2" s="1"/>
  <c r="BD47" i="2"/>
  <c r="C48" i="2"/>
  <c r="D47" i="2"/>
  <c r="G47" i="2" s="1"/>
  <c r="AK45" i="2"/>
  <c r="AL45" i="2" s="1"/>
  <c r="AM45" i="2" s="1"/>
  <c r="AI47" i="2"/>
  <c r="AJ46" i="2"/>
  <c r="Z49" i="2"/>
  <c r="AC48" i="2"/>
  <c r="P46" i="2"/>
  <c r="Q46" i="2" s="1"/>
  <c r="R46" i="2" s="1"/>
  <c r="O47" i="2"/>
  <c r="N48" i="2"/>
  <c r="BS48" i="2"/>
  <c r="BP49" i="2"/>
  <c r="AU49" i="2"/>
  <c r="AX48" i="2"/>
  <c r="H47" i="2" l="1"/>
  <c r="BE47" i="2"/>
  <c r="BF47" i="2" s="1"/>
  <c r="BG47" i="2" s="1"/>
  <c r="BH47" i="2" s="1"/>
  <c r="BD48" i="2"/>
  <c r="C49" i="2"/>
  <c r="D48" i="2"/>
  <c r="H48" i="2" s="1"/>
  <c r="AK46" i="2"/>
  <c r="AL46" i="2" s="1"/>
  <c r="AM46" i="2" s="1"/>
  <c r="AJ47" i="2"/>
  <c r="AI48" i="2"/>
  <c r="Z50" i="2"/>
  <c r="AC49" i="2"/>
  <c r="P47" i="2"/>
  <c r="Q47" i="2" s="1"/>
  <c r="R47" i="2" s="1"/>
  <c r="O48" i="2"/>
  <c r="N49" i="2"/>
  <c r="BP50" i="2"/>
  <c r="BS49" i="2"/>
  <c r="AX49" i="2"/>
  <c r="AU50" i="2"/>
  <c r="BE48" i="2" l="1"/>
  <c r="BF48" i="2" s="1"/>
  <c r="BG48" i="2" s="1"/>
  <c r="BH48" i="2" s="1"/>
  <c r="BD49" i="2"/>
  <c r="G48" i="2"/>
  <c r="C50" i="2"/>
  <c r="D49" i="2"/>
  <c r="H49" i="2" s="1"/>
  <c r="AK47" i="2"/>
  <c r="AL47" i="2" s="1"/>
  <c r="AM47" i="2" s="1"/>
  <c r="AI49" i="2"/>
  <c r="AJ48" i="2"/>
  <c r="AK48" i="2" s="1"/>
  <c r="AL48" i="2" s="1"/>
  <c r="AM48" i="2" s="1"/>
  <c r="Z51" i="2"/>
  <c r="AC50" i="2"/>
  <c r="P48" i="2"/>
  <c r="Q48" i="2" s="1"/>
  <c r="R48" i="2" s="1"/>
  <c r="N50" i="2"/>
  <c r="O49" i="2"/>
  <c r="BS50" i="2"/>
  <c r="BP51" i="2"/>
  <c r="AX50" i="2"/>
  <c r="AU51" i="2"/>
  <c r="G49" i="2" l="1"/>
  <c r="BD50" i="2"/>
  <c r="BE49" i="2"/>
  <c r="BF49" i="2" s="1"/>
  <c r="BG49" i="2" s="1"/>
  <c r="BH49" i="2" s="1"/>
  <c r="C51" i="2"/>
  <c r="D50" i="2"/>
  <c r="H50" i="2" s="1"/>
  <c r="AI50" i="2"/>
  <c r="AJ49" i="2"/>
  <c r="AC51" i="2"/>
  <c r="Z52" i="2"/>
  <c r="N51" i="2"/>
  <c r="O50" i="2"/>
  <c r="P49" i="2"/>
  <c r="Q49" i="2" s="1"/>
  <c r="R49" i="2" s="1"/>
  <c r="BP52" i="2"/>
  <c r="BS51" i="2"/>
  <c r="AU52" i="2"/>
  <c r="AX51" i="2"/>
  <c r="G50" i="2" l="1"/>
  <c r="BD51" i="2"/>
  <c r="BE50" i="2"/>
  <c r="BF50" i="2" s="1"/>
  <c r="BG50" i="2" s="1"/>
  <c r="BH50" i="2" s="1"/>
  <c r="D51" i="2"/>
  <c r="H51" i="2" s="1"/>
  <c r="C52" i="2"/>
  <c r="AK49" i="2"/>
  <c r="AL49" i="2" s="1"/>
  <c r="AM49" i="2" s="1"/>
  <c r="AI51" i="2"/>
  <c r="AJ50" i="2"/>
  <c r="AC52" i="2"/>
  <c r="Z53" i="2"/>
  <c r="P50" i="2"/>
  <c r="Q50" i="2" s="1"/>
  <c r="R50" i="2" s="1"/>
  <c r="O51" i="2"/>
  <c r="N52" i="2"/>
  <c r="BP53" i="2"/>
  <c r="BS52" i="2"/>
  <c r="AX52" i="2"/>
  <c r="AU53" i="2"/>
  <c r="G51" i="2" l="1"/>
  <c r="BD52" i="2"/>
  <c r="BE51" i="2"/>
  <c r="BF51" i="2" s="1"/>
  <c r="BG51" i="2" s="1"/>
  <c r="BH51" i="2" s="1"/>
  <c r="D52" i="2"/>
  <c r="H52" i="2" s="1"/>
  <c r="C53" i="2"/>
  <c r="AK50" i="2"/>
  <c r="AL50" i="2" s="1"/>
  <c r="AM50" i="2" s="1"/>
  <c r="AI52" i="2"/>
  <c r="AJ51" i="2"/>
  <c r="Z54" i="2"/>
  <c r="AC53" i="2"/>
  <c r="P51" i="2"/>
  <c r="Q51" i="2" s="1"/>
  <c r="R51" i="2" s="1"/>
  <c r="O52" i="2"/>
  <c r="N53" i="2"/>
  <c r="BS53" i="2"/>
  <c r="BP54" i="2"/>
  <c r="AX53" i="2"/>
  <c r="AU54" i="2"/>
  <c r="G52" i="2" l="1"/>
  <c r="BD53" i="2"/>
  <c r="BE52" i="2"/>
  <c r="BF52" i="2" s="1"/>
  <c r="BG52" i="2" s="1"/>
  <c r="BH52" i="2" s="1"/>
  <c r="D53" i="2"/>
  <c r="G53" i="2" s="1"/>
  <c r="C54" i="2"/>
  <c r="AK51" i="2"/>
  <c r="AL51" i="2" s="1"/>
  <c r="AM51" i="2" s="1"/>
  <c r="AI53" i="2"/>
  <c r="AJ52" i="2"/>
  <c r="AC54" i="2"/>
  <c r="Z55" i="2"/>
  <c r="P52" i="2"/>
  <c r="Q52" i="2" s="1"/>
  <c r="R52" i="2" s="1"/>
  <c r="N54" i="2"/>
  <c r="O53" i="2"/>
  <c r="BS54" i="2"/>
  <c r="BP55" i="2"/>
  <c r="AX54" i="2"/>
  <c r="AU55" i="2"/>
  <c r="H53" i="2" l="1"/>
  <c r="BE53" i="2"/>
  <c r="BF53" i="2" s="1"/>
  <c r="BG53" i="2" s="1"/>
  <c r="BH53" i="2" s="1"/>
  <c r="BD54" i="2"/>
  <c r="D54" i="2"/>
  <c r="G54" i="2" s="1"/>
  <c r="C55" i="2"/>
  <c r="AK52" i="2"/>
  <c r="AL52" i="2" s="1"/>
  <c r="AM52" i="2" s="1"/>
  <c r="AI54" i="2"/>
  <c r="AJ53" i="2"/>
  <c r="Z56" i="2"/>
  <c r="AC55" i="2"/>
  <c r="O54" i="2"/>
  <c r="N55" i="2"/>
  <c r="P53" i="2"/>
  <c r="Q53" i="2" s="1"/>
  <c r="R53" i="2" s="1"/>
  <c r="BP56" i="2"/>
  <c r="BS55" i="2"/>
  <c r="AX55" i="2"/>
  <c r="AU56" i="2"/>
  <c r="BE54" i="2" l="1"/>
  <c r="BF54" i="2" s="1"/>
  <c r="BG54" i="2" s="1"/>
  <c r="BH54" i="2" s="1"/>
  <c r="BD55" i="2"/>
  <c r="H54" i="2"/>
  <c r="C56" i="2"/>
  <c r="D55" i="2"/>
  <c r="H55" i="2"/>
  <c r="G55" i="2"/>
  <c r="AK53" i="2"/>
  <c r="AL53" i="2" s="1"/>
  <c r="AM53" i="2" s="1"/>
  <c r="AI55" i="2"/>
  <c r="AJ54" i="2"/>
  <c r="O55" i="2"/>
  <c r="N56" i="2"/>
  <c r="Z57" i="2"/>
  <c r="AC56" i="2"/>
  <c r="P54" i="2"/>
  <c r="Q54" i="2" s="1"/>
  <c r="R54" i="2" s="1"/>
  <c r="BS56" i="2"/>
  <c r="BP57" i="2"/>
  <c r="AU57" i="2"/>
  <c r="AX56" i="2"/>
  <c r="BD56" i="2" l="1"/>
  <c r="BE55" i="2"/>
  <c r="BF55" i="2" s="1"/>
  <c r="BG55" i="2" s="1"/>
  <c r="BH55" i="2" s="1"/>
  <c r="C57" i="2"/>
  <c r="D56" i="2"/>
  <c r="H56" i="2" s="1"/>
  <c r="AN101" i="2"/>
  <c r="AN147" i="2"/>
  <c r="AN5" i="2"/>
  <c r="AN108" i="2"/>
  <c r="AN96" i="2"/>
  <c r="AN191" i="2"/>
  <c r="AN55" i="2"/>
  <c r="AN146" i="2"/>
  <c r="AN179" i="2"/>
  <c r="AN172" i="2"/>
  <c r="AN111" i="2"/>
  <c r="AN187" i="2"/>
  <c r="AN118" i="2"/>
  <c r="AN115" i="2"/>
  <c r="AN142" i="2"/>
  <c r="AN133" i="2"/>
  <c r="AN47" i="2"/>
  <c r="AN167" i="2"/>
  <c r="AN78" i="2"/>
  <c r="AN52" i="2"/>
  <c r="AN82" i="2"/>
  <c r="AN200" i="2"/>
  <c r="AN155" i="2"/>
  <c r="AN112" i="2"/>
  <c r="AN93" i="2"/>
  <c r="AN99" i="2"/>
  <c r="AN161" i="2"/>
  <c r="AN120" i="2"/>
  <c r="AN107" i="2"/>
  <c r="AN97" i="2"/>
  <c r="AN20" i="2"/>
  <c r="AN156" i="2"/>
  <c r="AN121" i="2"/>
  <c r="AN169" i="2"/>
  <c r="AN168" i="2"/>
  <c r="AN126" i="2"/>
  <c r="AN199" i="2"/>
  <c r="AN134" i="2"/>
  <c r="AN150" i="2"/>
  <c r="AN193" i="2"/>
  <c r="AN42" i="2"/>
  <c r="AN154" i="2"/>
  <c r="AN92" i="2"/>
  <c r="AN9" i="2"/>
  <c r="AN140" i="2"/>
  <c r="AN86" i="2"/>
  <c r="AN14" i="2"/>
  <c r="AN110" i="2"/>
  <c r="AN163" i="2"/>
  <c r="AN175" i="2"/>
  <c r="AN33" i="2"/>
  <c r="AN203" i="2"/>
  <c r="AN21" i="2"/>
  <c r="AN76" i="2"/>
  <c r="AN48" i="2"/>
  <c r="AN185" i="2"/>
  <c r="AN3" i="2"/>
  <c r="C7" i="4" s="1"/>
  <c r="E7" i="4" s="1"/>
  <c r="F7" i="4" s="1"/>
  <c r="G7" i="4" s="1"/>
  <c r="L7" i="4" s="1"/>
  <c r="AN44" i="2"/>
  <c r="AN186" i="2"/>
  <c r="AN59" i="2"/>
  <c r="AN202" i="2"/>
  <c r="AN63" i="2"/>
  <c r="AN136" i="2"/>
  <c r="AN119" i="2"/>
  <c r="AN164" i="2"/>
  <c r="AN57" i="2"/>
  <c r="AN26" i="2"/>
  <c r="AN51" i="2"/>
  <c r="AN67" i="2"/>
  <c r="AN165" i="2"/>
  <c r="AN201" i="2"/>
  <c r="AN77" i="2"/>
  <c r="AN25" i="2"/>
  <c r="AN174" i="2"/>
  <c r="AN157" i="2"/>
  <c r="AN183" i="2"/>
  <c r="AN145" i="2"/>
  <c r="AN132" i="2"/>
  <c r="AN54" i="2"/>
  <c r="AN53" i="2"/>
  <c r="AN105" i="2"/>
  <c r="AN19" i="2"/>
  <c r="AN6" i="2"/>
  <c r="AN28" i="2"/>
  <c r="AN71" i="2"/>
  <c r="AN102" i="2"/>
  <c r="AN143" i="2"/>
  <c r="AN13" i="2"/>
  <c r="AN64" i="2"/>
  <c r="AN75" i="2"/>
  <c r="AN98" i="2"/>
  <c r="AN22" i="2"/>
  <c r="AN17" i="2"/>
  <c r="AN192" i="2"/>
  <c r="AN160" i="2"/>
  <c r="AN79" i="2"/>
  <c r="AN39" i="2"/>
  <c r="AN176" i="2"/>
  <c r="AN135" i="2"/>
  <c r="AN197" i="2"/>
  <c r="AN7" i="2"/>
  <c r="AN198" i="2"/>
  <c r="AN46" i="2"/>
  <c r="AN45" i="2"/>
  <c r="AN141" i="2"/>
  <c r="AN182" i="2"/>
  <c r="AN34" i="2"/>
  <c r="AN129" i="2"/>
  <c r="AN87" i="2"/>
  <c r="AN36" i="2"/>
  <c r="AN127" i="2"/>
  <c r="AN95" i="2"/>
  <c r="AN106" i="2"/>
  <c r="AN148" i="2"/>
  <c r="AN40" i="2"/>
  <c r="AN149" i="2"/>
  <c r="AN166" i="2"/>
  <c r="AN130" i="2"/>
  <c r="AN171" i="2"/>
  <c r="AN65" i="2"/>
  <c r="AN188" i="2"/>
  <c r="AN131" i="2"/>
  <c r="AN170" i="2"/>
  <c r="AN58" i="2"/>
  <c r="AN49" i="2"/>
  <c r="AN189" i="2"/>
  <c r="AN30" i="2"/>
  <c r="AN10" i="2"/>
  <c r="AN80" i="2"/>
  <c r="AN74" i="2"/>
  <c r="AN72" i="2"/>
  <c r="AN180" i="2"/>
  <c r="AN194" i="2"/>
  <c r="AN195" i="2"/>
  <c r="AN114" i="2"/>
  <c r="AN73" i="2"/>
  <c r="AN196" i="2"/>
  <c r="AN56" i="2"/>
  <c r="AN32" i="2"/>
  <c r="AN100" i="2"/>
  <c r="AN128" i="2"/>
  <c r="AN91" i="2"/>
  <c r="AN24" i="2"/>
  <c r="AN162" i="2"/>
  <c r="AN117" i="2"/>
  <c r="AN62" i="2"/>
  <c r="AN31" i="2"/>
  <c r="AN104" i="2"/>
  <c r="AN37" i="2"/>
  <c r="AN109" i="2"/>
  <c r="AN178" i="2"/>
  <c r="AN153" i="2"/>
  <c r="AN177" i="2"/>
  <c r="AN173" i="2"/>
  <c r="AN90" i="2"/>
  <c r="AN11" i="2"/>
  <c r="AN85" i="2"/>
  <c r="AN4" i="2"/>
  <c r="AN66" i="2"/>
  <c r="AN83" i="2"/>
  <c r="AN50" i="2"/>
  <c r="AN139" i="2"/>
  <c r="AN144" i="2"/>
  <c r="AN122" i="2"/>
  <c r="AN89" i="2"/>
  <c r="AN12" i="2"/>
  <c r="AN94" i="2"/>
  <c r="AN81" i="2"/>
  <c r="AN23" i="2"/>
  <c r="AN35" i="2"/>
  <c r="AN113" i="2"/>
  <c r="AN60" i="2"/>
  <c r="AN29" i="2"/>
  <c r="AN8" i="2"/>
  <c r="AN43" i="2"/>
  <c r="AN61" i="2"/>
  <c r="AN16" i="2"/>
  <c r="AN38" i="2"/>
  <c r="AN103" i="2"/>
  <c r="AN15" i="2"/>
  <c r="AN181" i="2"/>
  <c r="AN41" i="2"/>
  <c r="AN69" i="2"/>
  <c r="AN159" i="2"/>
  <c r="AN152" i="2"/>
  <c r="AN116" i="2"/>
  <c r="AN125" i="2"/>
  <c r="AN18" i="2"/>
  <c r="AN88" i="2"/>
  <c r="AN184" i="2"/>
  <c r="AN137" i="2"/>
  <c r="AN190" i="2"/>
  <c r="AN124" i="2"/>
  <c r="AN84" i="2"/>
  <c r="AN138" i="2"/>
  <c r="AN151" i="2"/>
  <c r="AN70" i="2"/>
  <c r="AN68" i="2"/>
  <c r="AN123" i="2"/>
  <c r="AN27" i="2"/>
  <c r="AN158" i="2"/>
  <c r="AK54" i="2"/>
  <c r="AL54" i="2" s="1"/>
  <c r="AM54" i="2" s="1"/>
  <c r="AI56" i="2"/>
  <c r="AJ55" i="2"/>
  <c r="P55" i="2"/>
  <c r="Q55" i="2" s="1"/>
  <c r="R55" i="2" s="1"/>
  <c r="Z58" i="2"/>
  <c r="AC57" i="2"/>
  <c r="O56" i="2"/>
  <c r="N57" i="2"/>
  <c r="BP58" i="2"/>
  <c r="BS57" i="2"/>
  <c r="AX57" i="2"/>
  <c r="AU58" i="2"/>
  <c r="G56" i="2" l="1"/>
  <c r="BD57" i="2"/>
  <c r="BE56" i="2"/>
  <c r="BF56" i="2" s="1"/>
  <c r="BG56" i="2" s="1"/>
  <c r="BH56" i="2" s="1"/>
  <c r="C58" i="2"/>
  <c r="D57" i="2"/>
  <c r="H57" i="2" s="1"/>
  <c r="AK55" i="2"/>
  <c r="AL55" i="2" s="1"/>
  <c r="AM55" i="2" s="1"/>
  <c r="AI57" i="2"/>
  <c r="AJ56" i="2"/>
  <c r="P56" i="2"/>
  <c r="Q56" i="2" s="1"/>
  <c r="R56" i="2" s="1"/>
  <c r="Z59" i="2"/>
  <c r="AC58" i="2"/>
  <c r="O57" i="2"/>
  <c r="N58" i="2"/>
  <c r="BS58" i="2"/>
  <c r="BP59" i="2"/>
  <c r="AX58" i="2"/>
  <c r="AU59" i="2"/>
  <c r="BE57" i="2" l="1"/>
  <c r="BF57" i="2" s="1"/>
  <c r="BG57" i="2" s="1"/>
  <c r="BH57" i="2" s="1"/>
  <c r="BD58" i="2"/>
  <c r="G57" i="2"/>
  <c r="C59" i="2"/>
  <c r="D58" i="2"/>
  <c r="H58" i="2" s="1"/>
  <c r="G58" i="2"/>
  <c r="AK56" i="2"/>
  <c r="AL56" i="2" s="1"/>
  <c r="AM56" i="2" s="1"/>
  <c r="AJ57" i="2"/>
  <c r="AI58" i="2"/>
  <c r="AC59" i="2"/>
  <c r="Z60" i="2"/>
  <c r="P57" i="2"/>
  <c r="Q57" i="2" s="1"/>
  <c r="R57" i="2" s="1"/>
  <c r="N59" i="2"/>
  <c r="O58" i="2"/>
  <c r="BS59" i="2"/>
  <c r="BP60" i="2"/>
  <c r="AU60" i="2"/>
  <c r="AX59" i="2"/>
  <c r="BE58" i="2" l="1"/>
  <c r="BF58" i="2" s="1"/>
  <c r="BG58" i="2" s="1"/>
  <c r="BH58" i="2" s="1"/>
  <c r="BD59" i="2"/>
  <c r="D59" i="2"/>
  <c r="G59" i="2" s="1"/>
  <c r="C60" i="2"/>
  <c r="AI59" i="2"/>
  <c r="AJ58" i="2"/>
  <c r="AK57" i="2"/>
  <c r="AL57" i="2" s="1"/>
  <c r="AM57" i="2" s="1"/>
  <c r="O59" i="2"/>
  <c r="N60" i="2"/>
  <c r="Z61" i="2"/>
  <c r="AC60" i="2"/>
  <c r="P58" i="2"/>
  <c r="Q58" i="2" s="1"/>
  <c r="R58" i="2" s="1"/>
  <c r="BS60" i="2"/>
  <c r="BP61" i="2"/>
  <c r="AU61" i="2"/>
  <c r="AX60" i="2"/>
  <c r="H59" i="2" l="1"/>
  <c r="BD60" i="2"/>
  <c r="BE59" i="2"/>
  <c r="BF59" i="2" s="1"/>
  <c r="BG59" i="2" s="1"/>
  <c r="BH59" i="2" s="1"/>
  <c r="D60" i="2"/>
  <c r="G60" i="2" s="1"/>
  <c r="C61" i="2"/>
  <c r="AJ59" i="2"/>
  <c r="AI60" i="2"/>
  <c r="AK58" i="2"/>
  <c r="AL58" i="2" s="1"/>
  <c r="AM58" i="2" s="1"/>
  <c r="P59" i="2"/>
  <c r="Q59" i="2" s="1"/>
  <c r="R59" i="2" s="1"/>
  <c r="AC61" i="2"/>
  <c r="Z62" i="2"/>
  <c r="O60" i="2"/>
  <c r="N61" i="2"/>
  <c r="BP62" i="2"/>
  <c r="BS61" i="2"/>
  <c r="AX61" i="2"/>
  <c r="AU62" i="2"/>
  <c r="H60" i="2" l="1"/>
  <c r="BD61" i="2"/>
  <c r="BE60" i="2"/>
  <c r="BF60" i="2" s="1"/>
  <c r="BG60" i="2" s="1"/>
  <c r="BH60" i="2" s="1"/>
  <c r="D61" i="2"/>
  <c r="H61" i="2" s="1"/>
  <c r="C62" i="2"/>
  <c r="AI61" i="2"/>
  <c r="AJ60" i="2"/>
  <c r="AK60" i="2" s="1"/>
  <c r="AL60" i="2" s="1"/>
  <c r="AM60" i="2" s="1"/>
  <c r="AK59" i="2"/>
  <c r="AL59" i="2" s="1"/>
  <c r="AM59" i="2" s="1"/>
  <c r="Z63" i="2"/>
  <c r="AC62" i="2"/>
  <c r="P60" i="2"/>
  <c r="Q60" i="2" s="1"/>
  <c r="R60" i="2" s="1"/>
  <c r="N62" i="2"/>
  <c r="O61" i="2"/>
  <c r="BS62" i="2"/>
  <c r="BP63" i="2"/>
  <c r="AU63" i="2"/>
  <c r="AX62" i="2"/>
  <c r="G61" i="2" l="1"/>
  <c r="BD62" i="2"/>
  <c r="BE61" i="2"/>
  <c r="BF61" i="2" s="1"/>
  <c r="BG61" i="2" s="1"/>
  <c r="BH61" i="2" s="1"/>
  <c r="C63" i="2"/>
  <c r="D62" i="2"/>
  <c r="G62" i="2" s="1"/>
  <c r="AJ61" i="2"/>
  <c r="AI62" i="2"/>
  <c r="Z64" i="2"/>
  <c r="AC63" i="2"/>
  <c r="N63" i="2"/>
  <c r="O62" i="2"/>
  <c r="P61" i="2"/>
  <c r="Q61" i="2" s="1"/>
  <c r="R61" i="2" s="1"/>
  <c r="BS63" i="2"/>
  <c r="BP64" i="2"/>
  <c r="AX63" i="2"/>
  <c r="AU64" i="2"/>
  <c r="BE62" i="2" l="1"/>
  <c r="BF62" i="2" s="1"/>
  <c r="BG62" i="2" s="1"/>
  <c r="BH62" i="2" s="1"/>
  <c r="BD63" i="2"/>
  <c r="C64" i="2"/>
  <c r="D63" i="2"/>
  <c r="H63" i="2" s="1"/>
  <c r="H62" i="2"/>
  <c r="AI63" i="2"/>
  <c r="AJ62" i="2"/>
  <c r="AK61" i="2"/>
  <c r="AL61" i="2" s="1"/>
  <c r="AM61" i="2" s="1"/>
  <c r="Z65" i="2"/>
  <c r="AC64" i="2"/>
  <c r="P62" i="2"/>
  <c r="Q62" i="2" s="1"/>
  <c r="R62" i="2" s="1"/>
  <c r="O63" i="2"/>
  <c r="N64" i="2"/>
  <c r="BS64" i="2"/>
  <c r="BP65" i="2"/>
  <c r="AU65" i="2"/>
  <c r="AX64" i="2"/>
  <c r="G63" i="2" l="1"/>
  <c r="BD64" i="2"/>
  <c r="BE63" i="2"/>
  <c r="BF63" i="2" s="1"/>
  <c r="BG63" i="2" s="1"/>
  <c r="BH63" i="2" s="1"/>
  <c r="C65" i="2"/>
  <c r="D64" i="2"/>
  <c r="H64" i="2" s="1"/>
  <c r="AK62" i="2"/>
  <c r="AL62" i="2" s="1"/>
  <c r="AM62" i="2" s="1"/>
  <c r="AI64" i="2"/>
  <c r="AJ63" i="2"/>
  <c r="Z66" i="2"/>
  <c r="AC65" i="2"/>
  <c r="P63" i="2"/>
  <c r="Q63" i="2" s="1"/>
  <c r="R63" i="2" s="1"/>
  <c r="N65" i="2"/>
  <c r="O64" i="2"/>
  <c r="BS65" i="2"/>
  <c r="BP66" i="2"/>
  <c r="AU66" i="2"/>
  <c r="AX65" i="2"/>
  <c r="G64" i="2" l="1"/>
  <c r="BD65" i="2"/>
  <c r="BE64" i="2"/>
  <c r="BF64" i="2" s="1"/>
  <c r="BG64" i="2" s="1"/>
  <c r="BH64" i="2" s="1"/>
  <c r="C66" i="2"/>
  <c r="D65" i="2"/>
  <c r="H65" i="2" s="1"/>
  <c r="AK63" i="2"/>
  <c r="AL63" i="2" s="1"/>
  <c r="AM63" i="2" s="1"/>
  <c r="AJ64" i="2"/>
  <c r="AI65" i="2"/>
  <c r="Z67" i="2"/>
  <c r="AC66" i="2"/>
  <c r="N66" i="2"/>
  <c r="O65" i="2"/>
  <c r="P64" i="2"/>
  <c r="Q64" i="2" s="1"/>
  <c r="R64" i="2" s="1"/>
  <c r="BS66" i="2"/>
  <c r="BP67" i="2"/>
  <c r="AX66" i="2"/>
  <c r="AU67" i="2"/>
  <c r="G65" i="2" l="1"/>
  <c r="BD66" i="2"/>
  <c r="BE65" i="2"/>
  <c r="BF65" i="2" s="1"/>
  <c r="BG65" i="2" s="1"/>
  <c r="BH65" i="2" s="1"/>
  <c r="C67" i="2"/>
  <c r="D66" i="2"/>
  <c r="H66" i="2" s="1"/>
  <c r="AK64" i="2"/>
  <c r="AL64" i="2" s="1"/>
  <c r="AM64" i="2" s="1"/>
  <c r="AJ65" i="2"/>
  <c r="AI66" i="2"/>
  <c r="Z68" i="2"/>
  <c r="AC67" i="2"/>
  <c r="P65" i="2"/>
  <c r="Q65" i="2" s="1"/>
  <c r="R65" i="2" s="1"/>
  <c r="O66" i="2"/>
  <c r="N67" i="2"/>
  <c r="BP68" i="2"/>
  <c r="BS67" i="2"/>
  <c r="AX67" i="2"/>
  <c r="AU68" i="2"/>
  <c r="G66" i="2" l="1"/>
  <c r="BE66" i="2"/>
  <c r="BF66" i="2" s="1"/>
  <c r="BG66" i="2" s="1"/>
  <c r="BH66" i="2" s="1"/>
  <c r="BD67" i="2"/>
  <c r="D67" i="2"/>
  <c r="H67" i="2" s="1"/>
  <c r="C68" i="2"/>
  <c r="AI67" i="2"/>
  <c r="AJ66" i="2"/>
  <c r="AK65" i="2"/>
  <c r="AL65" i="2" s="1"/>
  <c r="AM65" i="2" s="1"/>
  <c r="AC68" i="2"/>
  <c r="Z69" i="2"/>
  <c r="N68" i="2"/>
  <c r="O67" i="2"/>
  <c r="P66" i="2"/>
  <c r="Q66" i="2" s="1"/>
  <c r="R66" i="2" s="1"/>
  <c r="BS68" i="2"/>
  <c r="BP69" i="2"/>
  <c r="AU69" i="2"/>
  <c r="AX68" i="2"/>
  <c r="G67" i="2" l="1"/>
  <c r="BD68" i="2"/>
  <c r="BE67" i="2"/>
  <c r="BF67" i="2" s="1"/>
  <c r="BG67" i="2" s="1"/>
  <c r="BH67" i="2" s="1"/>
  <c r="D68" i="2"/>
  <c r="G68" i="2" s="1"/>
  <c r="C69" i="2"/>
  <c r="AI68" i="2"/>
  <c r="AJ67" i="2"/>
  <c r="AK66" i="2"/>
  <c r="AL66" i="2" s="1"/>
  <c r="AM66" i="2" s="1"/>
  <c r="AC69" i="2"/>
  <c r="Z70" i="2"/>
  <c r="P67" i="2"/>
  <c r="Q67" i="2" s="1"/>
  <c r="R67" i="2" s="1"/>
  <c r="N69" i="2"/>
  <c r="O68" i="2"/>
  <c r="BS69" i="2"/>
  <c r="BP70" i="2"/>
  <c r="AU70" i="2"/>
  <c r="AX69" i="2"/>
  <c r="H68" i="2" l="1"/>
  <c r="BD69" i="2"/>
  <c r="BE68" i="2"/>
  <c r="BF68" i="2" s="1"/>
  <c r="BG68" i="2" s="1"/>
  <c r="BH68" i="2" s="1"/>
  <c r="D69" i="2"/>
  <c r="H69" i="2" s="1"/>
  <c r="C70" i="2"/>
  <c r="AI69" i="2"/>
  <c r="AJ68" i="2"/>
  <c r="AK67" i="2"/>
  <c r="AL67" i="2" s="1"/>
  <c r="AM67" i="2" s="1"/>
  <c r="O69" i="2"/>
  <c r="N70" i="2"/>
  <c r="Z71" i="2"/>
  <c r="AC70" i="2"/>
  <c r="P68" i="2"/>
  <c r="Q68" i="2" s="1"/>
  <c r="R68" i="2" s="1"/>
  <c r="BS70" i="2"/>
  <c r="BP71" i="2"/>
  <c r="AU71" i="2"/>
  <c r="AX70" i="2"/>
  <c r="BD70" i="2" l="1"/>
  <c r="BE69" i="2"/>
  <c r="BF69" i="2" s="1"/>
  <c r="BG69" i="2" s="1"/>
  <c r="BH69" i="2" s="1"/>
  <c r="D70" i="2"/>
  <c r="G70" i="2" s="1"/>
  <c r="C71" i="2"/>
  <c r="G69" i="2"/>
  <c r="AK68" i="2"/>
  <c r="AL68" i="2" s="1"/>
  <c r="AM68" i="2" s="1"/>
  <c r="AJ69" i="2"/>
  <c r="AI70" i="2"/>
  <c r="P69" i="2"/>
  <c r="Q69" i="2" s="1"/>
  <c r="R69" i="2" s="1"/>
  <c r="Z72" i="2"/>
  <c r="AC71" i="2"/>
  <c r="N71" i="2"/>
  <c r="O70" i="2"/>
  <c r="BS71" i="2"/>
  <c r="BP72" i="2"/>
  <c r="AU72" i="2"/>
  <c r="AX71" i="2"/>
  <c r="H70" i="2" l="1"/>
  <c r="BD71" i="2"/>
  <c r="BE70" i="2"/>
  <c r="BF70" i="2" s="1"/>
  <c r="BG70" i="2" s="1"/>
  <c r="BH70" i="2" s="1"/>
  <c r="C72" i="2"/>
  <c r="D71" i="2"/>
  <c r="G71" i="2" s="1"/>
  <c r="AK69" i="2"/>
  <c r="AL69" i="2" s="1"/>
  <c r="AM69" i="2" s="1"/>
  <c r="AI71" i="2"/>
  <c r="AJ70" i="2"/>
  <c r="Z73" i="2"/>
  <c r="AC72" i="2"/>
  <c r="O71" i="2"/>
  <c r="N72" i="2"/>
  <c r="P70" i="2"/>
  <c r="Q70" i="2" s="1"/>
  <c r="R70" i="2" s="1"/>
  <c r="BP73" i="2"/>
  <c r="BS72" i="2"/>
  <c r="AX72" i="2"/>
  <c r="AU73" i="2"/>
  <c r="BD72" i="2" l="1"/>
  <c r="BE71" i="2"/>
  <c r="BF71" i="2" s="1"/>
  <c r="BG71" i="2" s="1"/>
  <c r="BH71" i="2" s="1"/>
  <c r="H71" i="2"/>
  <c r="C73" i="2"/>
  <c r="D72" i="2"/>
  <c r="H72" i="2" s="1"/>
  <c r="G72" i="2"/>
  <c r="AI72" i="2"/>
  <c r="AJ71" i="2"/>
  <c r="AK70" i="2"/>
  <c r="AL70" i="2" s="1"/>
  <c r="AM70" i="2" s="1"/>
  <c r="N73" i="2"/>
  <c r="O72" i="2"/>
  <c r="Z74" i="2"/>
  <c r="AC73" i="2"/>
  <c r="P71" i="2"/>
  <c r="Q71" i="2" s="1"/>
  <c r="R71" i="2" s="1"/>
  <c r="BS73" i="2"/>
  <c r="BP74" i="2"/>
  <c r="AX73" i="2"/>
  <c r="AU74" i="2"/>
  <c r="BE72" i="2" l="1"/>
  <c r="BF72" i="2" s="1"/>
  <c r="BG72" i="2" s="1"/>
  <c r="BH72" i="2" s="1"/>
  <c r="BD73" i="2"/>
  <c r="C74" i="2"/>
  <c r="D73" i="2"/>
  <c r="H73" i="2" s="1"/>
  <c r="AI73" i="2"/>
  <c r="AJ72" i="2"/>
  <c r="AK71" i="2"/>
  <c r="AL71" i="2" s="1"/>
  <c r="AM71" i="2" s="1"/>
  <c r="P72" i="2"/>
  <c r="Q72" i="2" s="1"/>
  <c r="R72" i="2" s="1"/>
  <c r="N74" i="2"/>
  <c r="O73" i="2"/>
  <c r="Z75" i="2"/>
  <c r="AC74" i="2"/>
  <c r="BS74" i="2"/>
  <c r="BP75" i="2"/>
  <c r="AX74" i="2"/>
  <c r="AU75" i="2"/>
  <c r="G73" i="2" l="1"/>
  <c r="BE73" i="2"/>
  <c r="BF73" i="2" s="1"/>
  <c r="BG73" i="2" s="1"/>
  <c r="BH73" i="2" s="1"/>
  <c r="BD74" i="2"/>
  <c r="D74" i="2"/>
  <c r="H74" i="2" s="1"/>
  <c r="C75" i="2"/>
  <c r="AK72" i="2"/>
  <c r="AL72" i="2" s="1"/>
  <c r="AM72" i="2" s="1"/>
  <c r="AJ73" i="2"/>
  <c r="AI74" i="2"/>
  <c r="P73" i="2"/>
  <c r="Q73" i="2" s="1"/>
  <c r="R73" i="2" s="1"/>
  <c r="N75" i="2"/>
  <c r="O74" i="2"/>
  <c r="AC75" i="2"/>
  <c r="Z76" i="2"/>
  <c r="BP76" i="2"/>
  <c r="BS75" i="2"/>
  <c r="AU76" i="2"/>
  <c r="AX75" i="2"/>
  <c r="G74" i="2" l="1"/>
  <c r="BD75" i="2"/>
  <c r="BE74" i="2"/>
  <c r="BF74" i="2" s="1"/>
  <c r="BG74" i="2" s="1"/>
  <c r="BH74" i="2" s="1"/>
  <c r="D75" i="2"/>
  <c r="H75" i="2" s="1"/>
  <c r="C76" i="2"/>
  <c r="AJ74" i="2"/>
  <c r="AK74" i="2" s="1"/>
  <c r="AL74" i="2" s="1"/>
  <c r="AM74" i="2" s="1"/>
  <c r="AI75" i="2"/>
  <c r="AK73" i="2"/>
  <c r="AL73" i="2" s="1"/>
  <c r="AM73" i="2" s="1"/>
  <c r="N76" i="2"/>
  <c r="O75" i="2"/>
  <c r="Z77" i="2"/>
  <c r="AC76" i="2"/>
  <c r="P74" i="2"/>
  <c r="Q74" i="2" s="1"/>
  <c r="R74" i="2" s="1"/>
  <c r="BP77" i="2"/>
  <c r="BS76" i="2"/>
  <c r="AX76" i="2"/>
  <c r="AU77" i="2"/>
  <c r="G75" i="2" l="1"/>
  <c r="BD76" i="2"/>
  <c r="BE75" i="2"/>
  <c r="BF75" i="2" s="1"/>
  <c r="BG75" i="2" s="1"/>
  <c r="BH75" i="2" s="1"/>
  <c r="C77" i="2"/>
  <c r="D76" i="2"/>
  <c r="H76" i="2" s="1"/>
  <c r="AI76" i="2"/>
  <c r="AJ75" i="2"/>
  <c r="Z78" i="2"/>
  <c r="AC77" i="2"/>
  <c r="O76" i="2"/>
  <c r="N77" i="2"/>
  <c r="P75" i="2"/>
  <c r="Q75" i="2" s="1"/>
  <c r="R75" i="2" s="1"/>
  <c r="BS77" i="2"/>
  <c r="BP78" i="2"/>
  <c r="AX77" i="2"/>
  <c r="AU78" i="2"/>
  <c r="G76" i="2" l="1"/>
  <c r="BD77" i="2"/>
  <c r="BE76" i="2"/>
  <c r="BF76" i="2" s="1"/>
  <c r="BG76" i="2" s="1"/>
  <c r="BH76" i="2" s="1"/>
  <c r="C78" i="2"/>
  <c r="D77" i="2"/>
  <c r="G77" i="2" s="1"/>
  <c r="AI77" i="2"/>
  <c r="AJ76" i="2"/>
  <c r="AK75" i="2"/>
  <c r="AL75" i="2" s="1"/>
  <c r="AM75" i="2" s="1"/>
  <c r="N78" i="2"/>
  <c r="O77" i="2"/>
  <c r="AC78" i="2"/>
  <c r="Z79" i="2"/>
  <c r="P76" i="2"/>
  <c r="Q76" i="2" s="1"/>
  <c r="R76" i="2" s="1"/>
  <c r="BS78" i="2"/>
  <c r="BP79" i="2"/>
  <c r="AU79" i="2"/>
  <c r="AX78" i="2"/>
  <c r="H77" i="2" l="1"/>
  <c r="BE77" i="2"/>
  <c r="BF77" i="2" s="1"/>
  <c r="BG77" i="2" s="1"/>
  <c r="BH77" i="2" s="1"/>
  <c r="BD78" i="2"/>
  <c r="D78" i="2"/>
  <c r="H78" i="2" s="1"/>
  <c r="C79" i="2"/>
  <c r="AK76" i="2"/>
  <c r="AL76" i="2" s="1"/>
  <c r="AM76" i="2" s="1"/>
  <c r="AI78" i="2"/>
  <c r="AJ77" i="2"/>
  <c r="AK77" i="2" s="1"/>
  <c r="AL77" i="2" s="1"/>
  <c r="AM77" i="2" s="1"/>
  <c r="P77" i="2"/>
  <c r="Q77" i="2" s="1"/>
  <c r="R77" i="2" s="1"/>
  <c r="N79" i="2"/>
  <c r="O78" i="2"/>
  <c r="Z80" i="2"/>
  <c r="AC79" i="2"/>
  <c r="BS79" i="2"/>
  <c r="BP80" i="2"/>
  <c r="AU80" i="2"/>
  <c r="AX79" i="2"/>
  <c r="BE78" i="2" l="1"/>
  <c r="BF78" i="2" s="1"/>
  <c r="BG78" i="2" s="1"/>
  <c r="BH78" i="2" s="1"/>
  <c r="BD79" i="2"/>
  <c r="C80" i="2"/>
  <c r="D79" i="2"/>
  <c r="H79" i="2" s="1"/>
  <c r="G78" i="2"/>
  <c r="AI79" i="2"/>
  <c r="AJ78" i="2"/>
  <c r="AK78" i="2" s="1"/>
  <c r="AL78" i="2" s="1"/>
  <c r="AM78" i="2" s="1"/>
  <c r="P78" i="2"/>
  <c r="Q78" i="2" s="1"/>
  <c r="R78" i="2" s="1"/>
  <c r="Z81" i="2"/>
  <c r="AC80" i="2"/>
  <c r="O79" i="2"/>
  <c r="N80" i="2"/>
  <c r="BS80" i="2"/>
  <c r="BP81" i="2"/>
  <c r="AX80" i="2"/>
  <c r="AU81" i="2"/>
  <c r="G79" i="2" l="1"/>
  <c r="BD80" i="2"/>
  <c r="BE79" i="2"/>
  <c r="BF79" i="2" s="1"/>
  <c r="BG79" i="2" s="1"/>
  <c r="BH79" i="2" s="1"/>
  <c r="C81" i="2"/>
  <c r="D80" i="2"/>
  <c r="H80" i="2" s="1"/>
  <c r="AI80" i="2"/>
  <c r="AJ79" i="2"/>
  <c r="P79" i="2"/>
  <c r="Q79" i="2" s="1"/>
  <c r="R79" i="2" s="1"/>
  <c r="Z82" i="2"/>
  <c r="AC81" i="2"/>
  <c r="N81" i="2"/>
  <c r="O80" i="2"/>
  <c r="BS81" i="2"/>
  <c r="BP82" i="2"/>
  <c r="AX81" i="2"/>
  <c r="AU82" i="2"/>
  <c r="G80" i="2" l="1"/>
  <c r="BD81" i="2"/>
  <c r="BE80" i="2"/>
  <c r="BF80" i="2" s="1"/>
  <c r="BG80" i="2" s="1"/>
  <c r="BH80" i="2" s="1"/>
  <c r="C82" i="2"/>
  <c r="D81" i="2"/>
  <c r="G81" i="2" s="1"/>
  <c r="AI81" i="2"/>
  <c r="AJ80" i="2"/>
  <c r="AK79" i="2"/>
  <c r="AL79" i="2" s="1"/>
  <c r="AM79" i="2" s="1"/>
  <c r="N82" i="2"/>
  <c r="O81" i="2"/>
  <c r="Z83" i="2"/>
  <c r="AC82" i="2"/>
  <c r="P80" i="2"/>
  <c r="Q80" i="2" s="1"/>
  <c r="R80" i="2" s="1"/>
  <c r="BS82" i="2"/>
  <c r="BP83" i="2"/>
  <c r="AX82" i="2"/>
  <c r="AU83" i="2"/>
  <c r="BD82" i="2" l="1"/>
  <c r="BE81" i="2"/>
  <c r="BF81" i="2" s="1"/>
  <c r="BG81" i="2" s="1"/>
  <c r="BH81" i="2" s="1"/>
  <c r="H81" i="2"/>
  <c r="D82" i="2"/>
  <c r="H82" i="2" s="1"/>
  <c r="C83" i="2"/>
  <c r="AK80" i="2"/>
  <c r="AL80" i="2" s="1"/>
  <c r="AM80" i="2" s="1"/>
  <c r="AJ81" i="2"/>
  <c r="AK81" i="2" s="1"/>
  <c r="AL81" i="2" s="1"/>
  <c r="AM81" i="2" s="1"/>
  <c r="AI82" i="2"/>
  <c r="AC83" i="2"/>
  <c r="Z84" i="2"/>
  <c r="N83" i="2"/>
  <c r="O82" i="2"/>
  <c r="P81" i="2"/>
  <c r="Q81" i="2" s="1"/>
  <c r="R81" i="2" s="1"/>
  <c r="BS83" i="2"/>
  <c r="BP84" i="2"/>
  <c r="AX83" i="2"/>
  <c r="AU84" i="2"/>
  <c r="BD83" i="2" l="1"/>
  <c r="BE82" i="2"/>
  <c r="BF82" i="2" s="1"/>
  <c r="BG82" i="2" s="1"/>
  <c r="BH82" i="2" s="1"/>
  <c r="D83" i="2"/>
  <c r="H83" i="2" s="1"/>
  <c r="C84" i="2"/>
  <c r="G82" i="2"/>
  <c r="AI83" i="2"/>
  <c r="AJ82" i="2"/>
  <c r="P82" i="2"/>
  <c r="Q82" i="2" s="1"/>
  <c r="R82" i="2" s="1"/>
  <c r="N84" i="2"/>
  <c r="O83" i="2"/>
  <c r="Z85" i="2"/>
  <c r="AC84" i="2"/>
  <c r="BP85" i="2"/>
  <c r="BS84" i="2"/>
  <c r="AU85" i="2"/>
  <c r="AX84" i="2"/>
  <c r="G83" i="2" l="1"/>
  <c r="BE83" i="2"/>
  <c r="BF83" i="2" s="1"/>
  <c r="BG83" i="2" s="1"/>
  <c r="BH83" i="2" s="1"/>
  <c r="BD84" i="2"/>
  <c r="C85" i="2"/>
  <c r="D84" i="2"/>
  <c r="H84" i="2" s="1"/>
  <c r="AJ83" i="2"/>
  <c r="AI84" i="2"/>
  <c r="AK82" i="2"/>
  <c r="AL82" i="2" s="1"/>
  <c r="AM82" i="2" s="1"/>
  <c r="P83" i="2"/>
  <c r="Q83" i="2" s="1"/>
  <c r="R83" i="2" s="1"/>
  <c r="AC85" i="2"/>
  <c r="Z86" i="2"/>
  <c r="O84" i="2"/>
  <c r="N85" i="2"/>
  <c r="BP86" i="2"/>
  <c r="BS85" i="2"/>
  <c r="AX85" i="2"/>
  <c r="AU86" i="2"/>
  <c r="BD85" i="2" l="1"/>
  <c r="BE84" i="2"/>
  <c r="BF84" i="2" s="1"/>
  <c r="BG84" i="2" s="1"/>
  <c r="BH84" i="2" s="1"/>
  <c r="G84" i="2"/>
  <c r="C86" i="2"/>
  <c r="D85" i="2"/>
  <c r="G85" i="2" s="1"/>
  <c r="AK83" i="2"/>
  <c r="AL83" i="2" s="1"/>
  <c r="AM83" i="2" s="1"/>
  <c r="AI85" i="2"/>
  <c r="AJ84" i="2"/>
  <c r="AK84" i="2" s="1"/>
  <c r="AL84" i="2" s="1"/>
  <c r="AM84" i="2" s="1"/>
  <c r="P84" i="2"/>
  <c r="Q84" i="2" s="1"/>
  <c r="R84" i="2" s="1"/>
  <c r="Z87" i="2"/>
  <c r="AC86" i="2"/>
  <c r="N86" i="2"/>
  <c r="O85" i="2"/>
  <c r="BS86" i="2"/>
  <c r="BP87" i="2"/>
  <c r="AX86" i="2"/>
  <c r="AU87" i="2"/>
  <c r="BD86" i="2" l="1"/>
  <c r="BE85" i="2"/>
  <c r="BF85" i="2" s="1"/>
  <c r="BG85" i="2" s="1"/>
  <c r="BH85" i="2" s="1"/>
  <c r="H85" i="2"/>
  <c r="D86" i="2"/>
  <c r="H86" i="2" s="1"/>
  <c r="C87" i="2"/>
  <c r="AI86" i="2"/>
  <c r="AJ85" i="2"/>
  <c r="AK85" i="2" s="1"/>
  <c r="AL85" i="2" s="1"/>
  <c r="AM85" i="2" s="1"/>
  <c r="Z88" i="2"/>
  <c r="AC87" i="2"/>
  <c r="N87" i="2"/>
  <c r="O86" i="2"/>
  <c r="P85" i="2"/>
  <c r="Q85" i="2" s="1"/>
  <c r="R85" i="2" s="1"/>
  <c r="BP88" i="2"/>
  <c r="BS87" i="2"/>
  <c r="AU88" i="2"/>
  <c r="AX87" i="2"/>
  <c r="BE86" i="2" l="1"/>
  <c r="BF86" i="2" s="1"/>
  <c r="BG86" i="2" s="1"/>
  <c r="BH86" i="2" s="1"/>
  <c r="BD87" i="2"/>
  <c r="C88" i="2"/>
  <c r="D87" i="2"/>
  <c r="H87" i="2" s="1"/>
  <c r="G86" i="2"/>
  <c r="AJ86" i="2"/>
  <c r="AI87" i="2"/>
  <c r="Z89" i="2"/>
  <c r="AC88" i="2"/>
  <c r="P86" i="2"/>
  <c r="Q86" i="2" s="1"/>
  <c r="R86" i="2" s="1"/>
  <c r="N88" i="2"/>
  <c r="O87" i="2"/>
  <c r="BP89" i="2"/>
  <c r="BS88" i="2"/>
  <c r="AU89" i="2"/>
  <c r="AX88" i="2"/>
  <c r="G87" i="2" l="1"/>
  <c r="BE87" i="2"/>
  <c r="BF87" i="2" s="1"/>
  <c r="BG87" i="2" s="1"/>
  <c r="BH87" i="2" s="1"/>
  <c r="BD88" i="2"/>
  <c r="C89" i="2"/>
  <c r="D88" i="2"/>
  <c r="H88" i="2" s="1"/>
  <c r="AK86" i="2"/>
  <c r="AL86" i="2" s="1"/>
  <c r="AM86" i="2" s="1"/>
  <c r="AI88" i="2"/>
  <c r="AJ87" i="2"/>
  <c r="N89" i="2"/>
  <c r="O88" i="2"/>
  <c r="Z90" i="2"/>
  <c r="AC89" i="2"/>
  <c r="P87" i="2"/>
  <c r="Q87" i="2" s="1"/>
  <c r="R87" i="2" s="1"/>
  <c r="BS89" i="2"/>
  <c r="BP90" i="2"/>
  <c r="AU90" i="2"/>
  <c r="AX89" i="2"/>
  <c r="G88" i="2" l="1"/>
  <c r="BD89" i="2"/>
  <c r="BE88" i="2"/>
  <c r="BF88" i="2" s="1"/>
  <c r="BG88" i="2" s="1"/>
  <c r="BH88" i="2" s="1"/>
  <c r="C90" i="2"/>
  <c r="D89" i="2"/>
  <c r="G89" i="2" s="1"/>
  <c r="AK87" i="2"/>
  <c r="AL87" i="2" s="1"/>
  <c r="AM87" i="2" s="1"/>
  <c r="AJ88" i="2"/>
  <c r="AK88" i="2" s="1"/>
  <c r="AL88" i="2" s="1"/>
  <c r="AM88" i="2" s="1"/>
  <c r="AI89" i="2"/>
  <c r="P88" i="2"/>
  <c r="Q88" i="2" s="1"/>
  <c r="R88" i="2" s="1"/>
  <c r="N90" i="2"/>
  <c r="O89" i="2"/>
  <c r="Z91" i="2"/>
  <c r="AC90" i="2"/>
  <c r="BS90" i="2"/>
  <c r="BP91" i="2"/>
  <c r="AX90" i="2"/>
  <c r="AU91" i="2"/>
  <c r="BD90" i="2" l="1"/>
  <c r="BE89" i="2"/>
  <c r="BF89" i="2" s="1"/>
  <c r="BG89" i="2" s="1"/>
  <c r="BH89" i="2" s="1"/>
  <c r="H89" i="2"/>
  <c r="D90" i="2"/>
  <c r="H90" i="2" s="1"/>
  <c r="C91" i="2"/>
  <c r="AJ89" i="2"/>
  <c r="AI90" i="2"/>
  <c r="AC91" i="2"/>
  <c r="Z92" i="2"/>
  <c r="P89" i="2"/>
  <c r="Q89" i="2" s="1"/>
  <c r="R89" i="2" s="1"/>
  <c r="N91" i="2"/>
  <c r="O90" i="2"/>
  <c r="BS91" i="2"/>
  <c r="BP92" i="2"/>
  <c r="AU92" i="2"/>
  <c r="AX91" i="2"/>
  <c r="G90" i="2" l="1"/>
  <c r="BE90" i="2"/>
  <c r="BF90" i="2" s="1"/>
  <c r="BG90" i="2" s="1"/>
  <c r="BH90" i="2" s="1"/>
  <c r="BD91" i="2"/>
  <c r="C92" i="2"/>
  <c r="D91" i="2"/>
  <c r="G91" i="2" s="1"/>
  <c r="AI91" i="2"/>
  <c r="AJ90" i="2"/>
  <c r="AK90" i="2" s="1"/>
  <c r="AL90" i="2" s="1"/>
  <c r="AM90" i="2" s="1"/>
  <c r="AK89" i="2"/>
  <c r="AL89" i="2" s="1"/>
  <c r="AM89" i="2" s="1"/>
  <c r="AC92" i="2"/>
  <c r="Z93" i="2"/>
  <c r="O91" i="2"/>
  <c r="N92" i="2"/>
  <c r="P90" i="2"/>
  <c r="Q90" i="2" s="1"/>
  <c r="R90" i="2" s="1"/>
  <c r="BS92" i="2"/>
  <c r="BP93" i="2"/>
  <c r="AU93" i="2"/>
  <c r="AX92" i="2"/>
  <c r="H91" i="2" l="1"/>
  <c r="BD92" i="2"/>
  <c r="BE91" i="2"/>
  <c r="BF91" i="2" s="1"/>
  <c r="BG91" i="2" s="1"/>
  <c r="BH91" i="2" s="1"/>
  <c r="C93" i="2"/>
  <c r="D92" i="2"/>
  <c r="H92" i="2" s="1"/>
  <c r="AI92" i="2"/>
  <c r="AJ91" i="2"/>
  <c r="P91" i="2"/>
  <c r="Q91" i="2" s="1"/>
  <c r="R91" i="2" s="1"/>
  <c r="N93" i="2"/>
  <c r="O92" i="2"/>
  <c r="AC93" i="2"/>
  <c r="Z94" i="2"/>
  <c r="BP94" i="2"/>
  <c r="BS93" i="2"/>
  <c r="AX93" i="2"/>
  <c r="AU94" i="2"/>
  <c r="G92" i="2" l="1"/>
  <c r="BD93" i="2"/>
  <c r="BE92" i="2"/>
  <c r="BF92" i="2" s="1"/>
  <c r="BG92" i="2" s="1"/>
  <c r="BH92" i="2" s="1"/>
  <c r="C94" i="2"/>
  <c r="D93" i="2"/>
  <c r="G93" i="2" s="1"/>
  <c r="AK91" i="2"/>
  <c r="AL91" i="2" s="1"/>
  <c r="AM91" i="2" s="1"/>
  <c r="AI93" i="2"/>
  <c r="AJ92" i="2"/>
  <c r="O93" i="2"/>
  <c r="N94" i="2"/>
  <c r="AC94" i="2"/>
  <c r="Z95" i="2"/>
  <c r="P92" i="2"/>
  <c r="Q92" i="2" s="1"/>
  <c r="R92" i="2" s="1"/>
  <c r="BS94" i="2"/>
  <c r="BP95" i="2"/>
  <c r="AX94" i="2"/>
  <c r="AU95" i="2"/>
  <c r="H93" i="2" l="1"/>
  <c r="BE93" i="2"/>
  <c r="BF93" i="2" s="1"/>
  <c r="BG93" i="2" s="1"/>
  <c r="BH93" i="2" s="1"/>
  <c r="BD94" i="2"/>
  <c r="D94" i="2"/>
  <c r="G94" i="2" s="1"/>
  <c r="C95" i="2"/>
  <c r="AK92" i="2"/>
  <c r="AL92" i="2" s="1"/>
  <c r="AM92" i="2" s="1"/>
  <c r="AI94" i="2"/>
  <c r="AJ93" i="2"/>
  <c r="P93" i="2"/>
  <c r="Q93" i="2" s="1"/>
  <c r="R93" i="2" s="1"/>
  <c r="Z96" i="2"/>
  <c r="AC95" i="2"/>
  <c r="N95" i="2"/>
  <c r="O94" i="2"/>
  <c r="BS95" i="2"/>
  <c r="BP96" i="2"/>
  <c r="AX95" i="2"/>
  <c r="AU96" i="2"/>
  <c r="H94" i="2" l="1"/>
  <c r="BE94" i="2"/>
  <c r="BF94" i="2" s="1"/>
  <c r="BG94" i="2" s="1"/>
  <c r="BH94" i="2" s="1"/>
  <c r="BD95" i="2"/>
  <c r="C96" i="2"/>
  <c r="D95" i="2"/>
  <c r="H95" i="2" s="1"/>
  <c r="AI95" i="2"/>
  <c r="AJ94" i="2"/>
  <c r="AK93" i="2"/>
  <c r="AL93" i="2" s="1"/>
  <c r="AM93" i="2" s="1"/>
  <c r="O95" i="2"/>
  <c r="N96" i="2"/>
  <c r="Z97" i="2"/>
  <c r="AC96" i="2"/>
  <c r="P94" i="2"/>
  <c r="Q94" i="2" s="1"/>
  <c r="R94" i="2" s="1"/>
  <c r="BS96" i="2"/>
  <c r="BP97" i="2"/>
  <c r="AU97" i="2"/>
  <c r="AX96" i="2"/>
  <c r="BE95" i="2" l="1"/>
  <c r="BF95" i="2" s="1"/>
  <c r="BG95" i="2" s="1"/>
  <c r="BH95" i="2" s="1"/>
  <c r="BD96" i="2"/>
  <c r="G95" i="2"/>
  <c r="C97" i="2"/>
  <c r="D96" i="2"/>
  <c r="H96" i="2" s="1"/>
  <c r="AK94" i="2"/>
  <c r="AL94" i="2" s="1"/>
  <c r="AM94" i="2" s="1"/>
  <c r="AJ95" i="2"/>
  <c r="AK95" i="2" s="1"/>
  <c r="AL95" i="2" s="1"/>
  <c r="AM95" i="2" s="1"/>
  <c r="AI96" i="2"/>
  <c r="P95" i="2"/>
  <c r="Q95" i="2" s="1"/>
  <c r="R95" i="2" s="1"/>
  <c r="Z98" i="2"/>
  <c r="AC97" i="2"/>
  <c r="O96" i="2"/>
  <c r="N97" i="2"/>
  <c r="BS97" i="2"/>
  <c r="BP98" i="2"/>
  <c r="AU98" i="2"/>
  <c r="AX97" i="2"/>
  <c r="G96" i="2" l="1"/>
  <c r="BD97" i="2"/>
  <c r="BE96" i="2"/>
  <c r="BF96" i="2" s="1"/>
  <c r="BG96" i="2" s="1"/>
  <c r="BH96" i="2" s="1"/>
  <c r="C98" i="2"/>
  <c r="D97" i="2"/>
  <c r="G97" i="2" s="1"/>
  <c r="AJ96" i="2"/>
  <c r="AI97" i="2"/>
  <c r="P96" i="2"/>
  <c r="Q96" i="2" s="1"/>
  <c r="R96" i="2" s="1"/>
  <c r="Z99" i="2"/>
  <c r="AC98" i="2"/>
  <c r="O97" i="2"/>
  <c r="N98" i="2"/>
  <c r="BS98" i="2"/>
  <c r="BP99" i="2"/>
  <c r="AX98" i="2"/>
  <c r="AU99" i="2"/>
  <c r="BE97" i="2" l="1"/>
  <c r="BF97" i="2" s="1"/>
  <c r="BG97" i="2" s="1"/>
  <c r="BH97" i="2" s="1"/>
  <c r="BD98" i="2"/>
  <c r="H97" i="2"/>
  <c r="D98" i="2"/>
  <c r="H98" i="2" s="1"/>
  <c r="C99" i="2"/>
  <c r="AI98" i="2"/>
  <c r="AJ97" i="2"/>
  <c r="AK97" i="2" s="1"/>
  <c r="AL97" i="2" s="1"/>
  <c r="AM97" i="2" s="1"/>
  <c r="AK96" i="2"/>
  <c r="AL96" i="2" s="1"/>
  <c r="AM96" i="2" s="1"/>
  <c r="O98" i="2"/>
  <c r="N99" i="2"/>
  <c r="P97" i="2"/>
  <c r="Q97" i="2" s="1"/>
  <c r="R97" i="2" s="1"/>
  <c r="AC99" i="2"/>
  <c r="Z100" i="2"/>
  <c r="BS99" i="2"/>
  <c r="BP100" i="2"/>
  <c r="AU100" i="2"/>
  <c r="AX99" i="2"/>
  <c r="G98" i="2" l="1"/>
  <c r="BD99" i="2"/>
  <c r="BE98" i="2"/>
  <c r="BF98" i="2" s="1"/>
  <c r="BG98" i="2" s="1"/>
  <c r="BH98" i="2" s="1"/>
  <c r="D99" i="2"/>
  <c r="H99" i="2" s="1"/>
  <c r="C100" i="2"/>
  <c r="AJ98" i="2"/>
  <c r="AI99" i="2"/>
  <c r="P98" i="2"/>
  <c r="Q98" i="2" s="1"/>
  <c r="R98" i="2" s="1"/>
  <c r="Z101" i="2"/>
  <c r="AC100" i="2"/>
  <c r="N100" i="2"/>
  <c r="O99" i="2"/>
  <c r="BP101" i="2"/>
  <c r="BS100" i="2"/>
  <c r="AU101" i="2"/>
  <c r="AX100" i="2"/>
  <c r="BD100" i="2" l="1"/>
  <c r="BE99" i="2"/>
  <c r="BF99" i="2" s="1"/>
  <c r="BG99" i="2" s="1"/>
  <c r="BH99" i="2" s="1"/>
  <c r="C101" i="2"/>
  <c r="D100" i="2"/>
  <c r="H100" i="2" s="1"/>
  <c r="G99" i="2"/>
  <c r="AJ99" i="2"/>
  <c r="AI100" i="2"/>
  <c r="AK98" i="2"/>
  <c r="AL98" i="2" s="1"/>
  <c r="AM98" i="2" s="1"/>
  <c r="N101" i="2"/>
  <c r="O100" i="2"/>
  <c r="P99" i="2"/>
  <c r="Q99" i="2" s="1"/>
  <c r="R99" i="2" s="1"/>
  <c r="AC101" i="2"/>
  <c r="Z102" i="2"/>
  <c r="BS101" i="2"/>
  <c r="BP102" i="2"/>
  <c r="AX101" i="2"/>
  <c r="AU102" i="2"/>
  <c r="BE100" i="2" l="1"/>
  <c r="BF100" i="2" s="1"/>
  <c r="BG100" i="2" s="1"/>
  <c r="BH100" i="2" s="1"/>
  <c r="BD101" i="2"/>
  <c r="C102" i="2"/>
  <c r="D101" i="2"/>
  <c r="G101" i="2" s="1"/>
  <c r="G100" i="2"/>
  <c r="AI101" i="2"/>
  <c r="AJ100" i="2"/>
  <c r="AK100" i="2" s="1"/>
  <c r="AL100" i="2" s="1"/>
  <c r="AM100" i="2" s="1"/>
  <c r="AK99" i="2"/>
  <c r="AL99" i="2" s="1"/>
  <c r="AM99" i="2" s="1"/>
  <c r="P100" i="2"/>
  <c r="Q100" i="2" s="1"/>
  <c r="R100" i="2" s="1"/>
  <c r="N102" i="2"/>
  <c r="O101" i="2"/>
  <c r="Z103" i="2"/>
  <c r="AC102" i="2"/>
  <c r="BP103" i="2"/>
  <c r="BS102" i="2"/>
  <c r="AU103" i="2"/>
  <c r="AX102" i="2"/>
  <c r="BD102" i="2" l="1"/>
  <c r="BE101" i="2"/>
  <c r="BF101" i="2" s="1"/>
  <c r="BG101" i="2" s="1"/>
  <c r="BH101" i="2" s="1"/>
  <c r="H101" i="2"/>
  <c r="D102" i="2"/>
  <c r="H102" i="2" s="1"/>
  <c r="C103" i="2"/>
  <c r="AI102" i="2"/>
  <c r="AJ101" i="2"/>
  <c r="Z104" i="2"/>
  <c r="AC103" i="2"/>
  <c r="P101" i="2"/>
  <c r="Q101" i="2" s="1"/>
  <c r="R101" i="2" s="1"/>
  <c r="N103" i="2"/>
  <c r="O102" i="2"/>
  <c r="BS103" i="2"/>
  <c r="BP104" i="2"/>
  <c r="AU104" i="2"/>
  <c r="AX103" i="2"/>
  <c r="G102" i="2" l="1"/>
  <c r="BD103" i="2"/>
  <c r="BE102" i="2"/>
  <c r="BF102" i="2" s="1"/>
  <c r="BG102" i="2" s="1"/>
  <c r="BH102" i="2" s="1"/>
  <c r="C104" i="2"/>
  <c r="D103" i="2"/>
  <c r="H103" i="2" s="1"/>
  <c r="AK101" i="2"/>
  <c r="AL101" i="2" s="1"/>
  <c r="AM101" i="2" s="1"/>
  <c r="AJ102" i="2"/>
  <c r="AI103" i="2"/>
  <c r="N104" i="2"/>
  <c r="O103" i="2"/>
  <c r="Z105" i="2"/>
  <c r="AC104" i="2"/>
  <c r="P102" i="2"/>
  <c r="Q102" i="2" s="1"/>
  <c r="R102" i="2" s="1"/>
  <c r="BS104" i="2"/>
  <c r="BP105" i="2"/>
  <c r="AU105" i="2"/>
  <c r="AX104" i="2"/>
  <c r="G103" i="2" l="1"/>
  <c r="BE103" i="2"/>
  <c r="BF103" i="2" s="1"/>
  <c r="BG103" i="2" s="1"/>
  <c r="BH103" i="2" s="1"/>
  <c r="BI183" i="2" s="1"/>
  <c r="BD104" i="2"/>
  <c r="C105" i="2"/>
  <c r="D104" i="2"/>
  <c r="H104" i="2" s="1"/>
  <c r="AI104" i="2"/>
  <c r="AJ103" i="2"/>
  <c r="AK103" i="2" s="1"/>
  <c r="AL103" i="2" s="1"/>
  <c r="AM103" i="2" s="1"/>
  <c r="AK102" i="2"/>
  <c r="AL102" i="2" s="1"/>
  <c r="AM102" i="2" s="1"/>
  <c r="O104" i="2"/>
  <c r="N105" i="2"/>
  <c r="P103" i="2"/>
  <c r="Q103" i="2" s="1"/>
  <c r="R103" i="2" s="1"/>
  <c r="Z106" i="2"/>
  <c r="AC105" i="2"/>
  <c r="BP106" i="2"/>
  <c r="BS105" i="2"/>
  <c r="AU106" i="2"/>
  <c r="AX105" i="2"/>
  <c r="G104" i="2" l="1"/>
  <c r="BI195" i="2"/>
  <c r="BI196" i="2"/>
  <c r="BI65" i="2"/>
  <c r="BI159" i="2"/>
  <c r="BI194" i="2"/>
  <c r="BI181" i="2"/>
  <c r="BI201" i="2"/>
  <c r="BI107" i="2"/>
  <c r="BI18" i="2"/>
  <c r="BI122" i="2"/>
  <c r="BI51" i="2"/>
  <c r="BI10" i="2"/>
  <c r="BI121" i="2"/>
  <c r="BI79" i="2"/>
  <c r="BI128" i="2"/>
  <c r="BI174" i="2"/>
  <c r="BI136" i="2"/>
  <c r="BI42" i="2"/>
  <c r="BI157" i="2"/>
  <c r="BI180" i="2"/>
  <c r="BI16" i="2"/>
  <c r="BI92" i="2"/>
  <c r="BI27" i="2"/>
  <c r="BI193" i="2"/>
  <c r="BI130" i="2"/>
  <c r="BI158" i="2"/>
  <c r="BI56" i="2"/>
  <c r="BI49" i="2"/>
  <c r="BI7" i="2"/>
  <c r="BI118" i="2"/>
  <c r="BI192" i="2"/>
  <c r="BI15" i="2"/>
  <c r="BI102" i="2"/>
  <c r="BI83" i="2"/>
  <c r="BI163" i="2"/>
  <c r="BI93" i="2"/>
  <c r="BI198" i="2"/>
  <c r="BI34" i="2"/>
  <c r="BI45" i="2"/>
  <c r="BI116" i="2"/>
  <c r="BI85" i="2"/>
  <c r="BI199" i="2"/>
  <c r="BI14" i="2"/>
  <c r="BI97" i="2"/>
  <c r="BI8" i="2"/>
  <c r="BI186" i="2"/>
  <c r="BI120" i="2"/>
  <c r="BI25" i="2"/>
  <c r="BI167" i="2"/>
  <c r="BI148" i="2"/>
  <c r="BI197" i="2"/>
  <c r="BI77" i="2"/>
  <c r="BI171" i="2"/>
  <c r="BI146" i="2"/>
  <c r="BI161" i="2"/>
  <c r="BI12" i="2"/>
  <c r="BI112" i="2"/>
  <c r="BI175" i="2"/>
  <c r="BI46" i="2"/>
  <c r="BI11" i="2"/>
  <c r="BI105" i="2"/>
  <c r="BI176" i="2"/>
  <c r="BI43" i="2"/>
  <c r="BI152" i="2"/>
  <c r="BI155" i="2"/>
  <c r="BI47" i="2"/>
  <c r="BI153" i="2"/>
  <c r="BI127" i="2"/>
  <c r="BI58" i="2"/>
  <c r="BI55" i="2"/>
  <c r="BI39" i="2"/>
  <c r="BI143" i="2"/>
  <c r="BI66" i="2"/>
  <c r="BI60" i="2"/>
  <c r="BI84" i="2"/>
  <c r="BI78" i="2"/>
  <c r="BI81" i="2"/>
  <c r="BI103" i="2"/>
  <c r="BI4" i="2"/>
  <c r="BI62" i="2"/>
  <c r="BI61" i="2"/>
  <c r="BI53" i="2"/>
  <c r="BI154" i="2"/>
  <c r="BI138" i="2"/>
  <c r="BI187" i="2"/>
  <c r="BI115" i="2"/>
  <c r="BI28" i="2"/>
  <c r="BI76" i="2"/>
  <c r="BI137" i="2"/>
  <c r="BI3" i="2"/>
  <c r="C8" i="4" s="1"/>
  <c r="E8" i="4" s="1"/>
  <c r="F8" i="4" s="1"/>
  <c r="G8" i="4" s="1"/>
  <c r="L8" i="4" s="1"/>
  <c r="BI21" i="2"/>
  <c r="BI40" i="2"/>
  <c r="BI117" i="2"/>
  <c r="BI150" i="2"/>
  <c r="BI119" i="2"/>
  <c r="BI20" i="2"/>
  <c r="BI170" i="2"/>
  <c r="BI30" i="2"/>
  <c r="BI99" i="2"/>
  <c r="BI142" i="2"/>
  <c r="BI98" i="2"/>
  <c r="BI147" i="2"/>
  <c r="BI179" i="2"/>
  <c r="BI129" i="2"/>
  <c r="BI172" i="2"/>
  <c r="BI151" i="2"/>
  <c r="BI190" i="2"/>
  <c r="BI67" i="2"/>
  <c r="BI111" i="2"/>
  <c r="BI164" i="2"/>
  <c r="BI131" i="2"/>
  <c r="BI23" i="2"/>
  <c r="BI72" i="2"/>
  <c r="BI109" i="2"/>
  <c r="BI75" i="2"/>
  <c r="BI95" i="2"/>
  <c r="BI101" i="2"/>
  <c r="BI96" i="2"/>
  <c r="BI5" i="2"/>
  <c r="BI134" i="2"/>
  <c r="BI86" i="2"/>
  <c r="BI87" i="2"/>
  <c r="BI106" i="2"/>
  <c r="BI165" i="2"/>
  <c r="BI6" i="2"/>
  <c r="BI113" i="2"/>
  <c r="BI32" i="2"/>
  <c r="BI140" i="2"/>
  <c r="BI44" i="2"/>
  <c r="BI37" i="2"/>
  <c r="BI54" i="2"/>
  <c r="BI35" i="2"/>
  <c r="BI63" i="2"/>
  <c r="BI182" i="2"/>
  <c r="BI36" i="2"/>
  <c r="BI57" i="2"/>
  <c r="BI124" i="2"/>
  <c r="BI13" i="2"/>
  <c r="BI144" i="2"/>
  <c r="BI41" i="2"/>
  <c r="BI203" i="2"/>
  <c r="BI17" i="2"/>
  <c r="BI94" i="2"/>
  <c r="BI80" i="2"/>
  <c r="BI38" i="2"/>
  <c r="BI162" i="2"/>
  <c r="BI73" i="2"/>
  <c r="BI50" i="2"/>
  <c r="BI160" i="2"/>
  <c r="BI184" i="2"/>
  <c r="BI100" i="2"/>
  <c r="BI19" i="2"/>
  <c r="BI71" i="2"/>
  <c r="BI108" i="2"/>
  <c r="BI149" i="2"/>
  <c r="BI123" i="2"/>
  <c r="BI166" i="2"/>
  <c r="BI68" i="2"/>
  <c r="BI48" i="2"/>
  <c r="BI185" i="2"/>
  <c r="BI22" i="2"/>
  <c r="BI202" i="2"/>
  <c r="BI169" i="2"/>
  <c r="BI188" i="2"/>
  <c r="BI52" i="2"/>
  <c r="BI64" i="2"/>
  <c r="BI104" i="2"/>
  <c r="BI110" i="2"/>
  <c r="BI125" i="2"/>
  <c r="BI59" i="2"/>
  <c r="BI145" i="2"/>
  <c r="BI31" i="2"/>
  <c r="BI70" i="2"/>
  <c r="BI26" i="2"/>
  <c r="BI126" i="2"/>
  <c r="BI74" i="2"/>
  <c r="BI178" i="2"/>
  <c r="BI69" i="2"/>
  <c r="BI89" i="2"/>
  <c r="BI24" i="2"/>
  <c r="BI189" i="2"/>
  <c r="BI156" i="2"/>
  <c r="BI141" i="2"/>
  <c r="BI90" i="2"/>
  <c r="BI173" i="2"/>
  <c r="BI135" i="2"/>
  <c r="BI132" i="2"/>
  <c r="BI91" i="2"/>
  <c r="BI133" i="2"/>
  <c r="BI29" i="2"/>
  <c r="BI88" i="2"/>
  <c r="BI177" i="2"/>
  <c r="BI191" i="2"/>
  <c r="BI9" i="2"/>
  <c r="BI33" i="2"/>
  <c r="BI82" i="2"/>
  <c r="BI168" i="2"/>
  <c r="BI114" i="2"/>
  <c r="BI139" i="2"/>
  <c r="BI200" i="2"/>
  <c r="BD105" i="2"/>
  <c r="BE104" i="2"/>
  <c r="BF104" i="2" s="1"/>
  <c r="BG104" i="2" s="1"/>
  <c r="BH104" i="2" s="1"/>
  <c r="C106" i="2"/>
  <c r="D105" i="2"/>
  <c r="H105" i="2" s="1"/>
  <c r="G105" i="2"/>
  <c r="AJ104" i="2"/>
  <c r="AI105" i="2"/>
  <c r="P104" i="2"/>
  <c r="Q104" i="2" s="1"/>
  <c r="R104" i="2" s="1"/>
  <c r="Z107" i="2"/>
  <c r="AC106" i="2"/>
  <c r="O105" i="2"/>
  <c r="N106" i="2"/>
  <c r="BS106" i="2"/>
  <c r="BP107" i="2"/>
  <c r="AX106" i="2"/>
  <c r="AU107" i="2"/>
  <c r="BD106" i="2" l="1"/>
  <c r="BE105" i="2"/>
  <c r="BF105" i="2" s="1"/>
  <c r="BG105" i="2" s="1"/>
  <c r="BH105" i="2" s="1"/>
  <c r="D106" i="2"/>
  <c r="H106" i="2" s="1"/>
  <c r="C107" i="2"/>
  <c r="AI106" i="2"/>
  <c r="AJ105" i="2"/>
  <c r="AK104" i="2"/>
  <c r="AL104" i="2" s="1"/>
  <c r="AM104" i="2" s="1"/>
  <c r="P105" i="2"/>
  <c r="Q105" i="2" s="1"/>
  <c r="R105" i="2" s="1"/>
  <c r="AC107" i="2"/>
  <c r="Z108" i="2"/>
  <c r="N107" i="2"/>
  <c r="O106" i="2"/>
  <c r="BP108" i="2"/>
  <c r="BS107" i="2"/>
  <c r="AX107" i="2"/>
  <c r="AU108" i="2"/>
  <c r="G106" i="2" l="1"/>
  <c r="BE106" i="2"/>
  <c r="BF106" i="2" s="1"/>
  <c r="BG106" i="2" s="1"/>
  <c r="BH106" i="2" s="1"/>
  <c r="BD107" i="2"/>
  <c r="D107" i="2"/>
  <c r="H107" i="2" s="1"/>
  <c r="C108" i="2"/>
  <c r="AK105" i="2"/>
  <c r="AL105" i="2" s="1"/>
  <c r="AM105" i="2" s="1"/>
  <c r="AI107" i="2"/>
  <c r="AJ106" i="2"/>
  <c r="AC108" i="2"/>
  <c r="Z109" i="2"/>
  <c r="O107" i="2"/>
  <c r="N108" i="2"/>
  <c r="P106" i="2"/>
  <c r="Q106" i="2" s="1"/>
  <c r="R106" i="2" s="1"/>
  <c r="BP109" i="2"/>
  <c r="BS108" i="2"/>
  <c r="AX108" i="2"/>
  <c r="AU109" i="2"/>
  <c r="G107" i="2" l="1"/>
  <c r="BE107" i="2"/>
  <c r="BF107" i="2" s="1"/>
  <c r="BG107" i="2" s="1"/>
  <c r="BH107" i="2" s="1"/>
  <c r="BD108" i="2"/>
  <c r="D108" i="2"/>
  <c r="G108" i="2" s="1"/>
  <c r="C109" i="2"/>
  <c r="AJ107" i="2"/>
  <c r="AI108" i="2"/>
  <c r="AK106" i="2"/>
  <c r="AL106" i="2" s="1"/>
  <c r="AM106" i="2" s="1"/>
  <c r="P107" i="2"/>
  <c r="Q107" i="2" s="1"/>
  <c r="R107" i="2" s="1"/>
  <c r="N109" i="2"/>
  <c r="O108" i="2"/>
  <c r="AC109" i="2"/>
  <c r="Z110" i="2"/>
  <c r="BP110" i="2"/>
  <c r="BS109" i="2"/>
  <c r="AX109" i="2"/>
  <c r="AU110" i="2"/>
  <c r="H108" i="2" l="1"/>
  <c r="BE108" i="2"/>
  <c r="BF108" i="2" s="1"/>
  <c r="BG108" i="2" s="1"/>
  <c r="BH108" i="2" s="1"/>
  <c r="BD109" i="2"/>
  <c r="C110" i="2"/>
  <c r="D109" i="2"/>
  <c r="H109" i="2" s="1"/>
  <c r="AI109" i="2"/>
  <c r="AJ108" i="2"/>
  <c r="AK107" i="2"/>
  <c r="AL107" i="2" s="1"/>
  <c r="AM107" i="2" s="1"/>
  <c r="P108" i="2"/>
  <c r="Q108" i="2" s="1"/>
  <c r="R108" i="2" s="1"/>
  <c r="N110" i="2"/>
  <c r="O109" i="2"/>
  <c r="Z111" i="2"/>
  <c r="AC110" i="2"/>
  <c r="BS110" i="2"/>
  <c r="BP111" i="2"/>
  <c r="AX110" i="2"/>
  <c r="AU111" i="2"/>
  <c r="G109" i="2" l="1"/>
  <c r="BD110" i="2"/>
  <c r="BE109" i="2"/>
  <c r="BF109" i="2" s="1"/>
  <c r="BG109" i="2" s="1"/>
  <c r="BH109" i="2" s="1"/>
  <c r="D110" i="2"/>
  <c r="H110" i="2" s="1"/>
  <c r="C111" i="2"/>
  <c r="AK108" i="2"/>
  <c r="AL108" i="2" s="1"/>
  <c r="AM108" i="2" s="1"/>
  <c r="AJ109" i="2"/>
  <c r="AI110" i="2"/>
  <c r="P109" i="2"/>
  <c r="Q109" i="2" s="1"/>
  <c r="R109" i="2" s="1"/>
  <c r="Z112" i="2"/>
  <c r="AC111" i="2"/>
  <c r="N111" i="2"/>
  <c r="O110" i="2"/>
  <c r="BS111" i="2"/>
  <c r="BP112" i="2"/>
  <c r="AU112" i="2"/>
  <c r="AX111" i="2"/>
  <c r="G110" i="2" l="1"/>
  <c r="BE110" i="2"/>
  <c r="BF110" i="2" s="1"/>
  <c r="BG110" i="2" s="1"/>
  <c r="BH110" i="2" s="1"/>
  <c r="BD111" i="2"/>
  <c r="C112" i="2"/>
  <c r="D111" i="2"/>
  <c r="H111" i="2" s="1"/>
  <c r="AK109" i="2"/>
  <c r="AL109" i="2" s="1"/>
  <c r="AM109" i="2" s="1"/>
  <c r="AJ110" i="2"/>
  <c r="AK110" i="2" s="1"/>
  <c r="AL110" i="2" s="1"/>
  <c r="AM110" i="2" s="1"/>
  <c r="AI111" i="2"/>
  <c r="Z113" i="2"/>
  <c r="AC112" i="2"/>
  <c r="N112" i="2"/>
  <c r="O111" i="2"/>
  <c r="P110" i="2"/>
  <c r="Q110" i="2" s="1"/>
  <c r="R110" i="2" s="1"/>
  <c r="BP113" i="2"/>
  <c r="BS112" i="2"/>
  <c r="AX112" i="2"/>
  <c r="AU113" i="2"/>
  <c r="G111" i="2" l="1"/>
  <c r="BE111" i="2"/>
  <c r="BF111" i="2" s="1"/>
  <c r="BG111" i="2" s="1"/>
  <c r="BH111" i="2" s="1"/>
  <c r="BD112" i="2"/>
  <c r="C113" i="2"/>
  <c r="D112" i="2"/>
  <c r="H112" i="2" s="1"/>
  <c r="AI112" i="2"/>
  <c r="AJ111" i="2"/>
  <c r="Z114" i="2"/>
  <c r="AC113" i="2"/>
  <c r="P111" i="2"/>
  <c r="Q111" i="2" s="1"/>
  <c r="R111" i="2" s="1"/>
  <c r="O112" i="2"/>
  <c r="N113" i="2"/>
  <c r="BS113" i="2"/>
  <c r="BP114" i="2"/>
  <c r="AX113" i="2"/>
  <c r="AU114" i="2"/>
  <c r="G112" i="2" l="1"/>
  <c r="BE112" i="2"/>
  <c r="BF112" i="2" s="1"/>
  <c r="BG112" i="2" s="1"/>
  <c r="BH112" i="2" s="1"/>
  <c r="BD113" i="2"/>
  <c r="C114" i="2"/>
  <c r="D113" i="2"/>
  <c r="H113" i="2" s="1"/>
  <c r="AK111" i="2"/>
  <c r="AL111" i="2" s="1"/>
  <c r="AM111" i="2" s="1"/>
  <c r="AI113" i="2"/>
  <c r="AJ112" i="2"/>
  <c r="Z115" i="2"/>
  <c r="AC114" i="2"/>
  <c r="P112" i="2"/>
  <c r="Q112" i="2" s="1"/>
  <c r="R112" i="2" s="1"/>
  <c r="O113" i="2"/>
  <c r="N114" i="2"/>
  <c r="BP115" i="2"/>
  <c r="BS114" i="2"/>
  <c r="AU115" i="2"/>
  <c r="AX114" i="2"/>
  <c r="G113" i="2" l="1"/>
  <c r="BE113" i="2"/>
  <c r="BF113" i="2" s="1"/>
  <c r="BG113" i="2" s="1"/>
  <c r="BH113" i="2" s="1"/>
  <c r="BD114" i="2"/>
  <c r="D114" i="2"/>
  <c r="H114" i="2" s="1"/>
  <c r="C115" i="2"/>
  <c r="AK112" i="2"/>
  <c r="AL112" i="2" s="1"/>
  <c r="AM112" i="2" s="1"/>
  <c r="AJ113" i="2"/>
  <c r="AI114" i="2"/>
  <c r="Z116" i="2"/>
  <c r="AC115" i="2"/>
  <c r="P113" i="2"/>
  <c r="Q113" i="2" s="1"/>
  <c r="R113" i="2" s="1"/>
  <c r="N115" i="2"/>
  <c r="O114" i="2"/>
  <c r="BS115" i="2"/>
  <c r="BP116" i="2"/>
  <c r="AU116" i="2"/>
  <c r="AX115" i="2"/>
  <c r="G114" i="2" l="1"/>
  <c r="BE114" i="2"/>
  <c r="BF114" i="2" s="1"/>
  <c r="BG114" i="2" s="1"/>
  <c r="BH114" i="2" s="1"/>
  <c r="BD115" i="2"/>
  <c r="D115" i="2"/>
  <c r="G115" i="2" s="1"/>
  <c r="C116" i="2"/>
  <c r="AK113" i="2"/>
  <c r="AL113" i="2" s="1"/>
  <c r="AM113" i="2" s="1"/>
  <c r="AI115" i="2"/>
  <c r="AJ114" i="2"/>
  <c r="S88" i="2"/>
  <c r="S79" i="2"/>
  <c r="S37" i="2"/>
  <c r="S171" i="2"/>
  <c r="S147" i="2"/>
  <c r="S46" i="2"/>
  <c r="S31" i="2"/>
  <c r="S162" i="2"/>
  <c r="S180" i="2"/>
  <c r="S124" i="2"/>
  <c r="S200" i="2"/>
  <c r="S13" i="2"/>
  <c r="S21" i="2"/>
  <c r="S119" i="2"/>
  <c r="S91" i="2"/>
  <c r="S164" i="2"/>
  <c r="S36" i="2"/>
  <c r="S20" i="2"/>
  <c r="S22" i="2"/>
  <c r="S32" i="2"/>
  <c r="S178" i="2"/>
  <c r="S125" i="2"/>
  <c r="S132" i="2"/>
  <c r="S156" i="2"/>
  <c r="S6" i="2"/>
  <c r="S35" i="2"/>
  <c r="S82" i="2"/>
  <c r="S98" i="2"/>
  <c r="S188" i="2"/>
  <c r="S109" i="2"/>
  <c r="S51" i="2"/>
  <c r="S87" i="2"/>
  <c r="S78" i="2"/>
  <c r="S40" i="2"/>
  <c r="S197" i="2"/>
  <c r="S42" i="2"/>
  <c r="S26" i="2"/>
  <c r="S41" i="2"/>
  <c r="S80" i="2"/>
  <c r="S52" i="2"/>
  <c r="S163" i="2"/>
  <c r="S196" i="2"/>
  <c r="S177" i="2"/>
  <c r="S54" i="2"/>
  <c r="S172" i="2"/>
  <c r="S4" i="2"/>
  <c r="S144" i="2"/>
  <c r="S167" i="2"/>
  <c r="S190" i="2"/>
  <c r="S139" i="2"/>
  <c r="S170" i="2"/>
  <c r="S43" i="2"/>
  <c r="S152" i="2"/>
  <c r="S199" i="2"/>
  <c r="S50" i="2"/>
  <c r="S134" i="2"/>
  <c r="S194" i="2"/>
  <c r="S58" i="2"/>
  <c r="S66" i="2"/>
  <c r="S16" i="2"/>
  <c r="S53" i="2"/>
  <c r="S173" i="2"/>
  <c r="S186" i="2"/>
  <c r="S146" i="2"/>
  <c r="S74" i="2"/>
  <c r="S19" i="2"/>
  <c r="S140" i="2"/>
  <c r="S27" i="2"/>
  <c r="S29" i="2"/>
  <c r="S99" i="2"/>
  <c r="S192" i="2"/>
  <c r="S62" i="2"/>
  <c r="S154" i="2"/>
  <c r="S18" i="2"/>
  <c r="S60" i="2"/>
  <c r="S138" i="2"/>
  <c r="S102" i="2"/>
  <c r="S33" i="2"/>
  <c r="S148" i="2"/>
  <c r="S11" i="2"/>
  <c r="S113" i="2"/>
  <c r="S142" i="2"/>
  <c r="S47" i="2"/>
  <c r="S135" i="2"/>
  <c r="S184" i="2"/>
  <c r="S28" i="2"/>
  <c r="S57" i="2"/>
  <c r="S179" i="2"/>
  <c r="S145" i="2"/>
  <c r="S93" i="2"/>
  <c r="S182" i="2"/>
  <c r="S73" i="2"/>
  <c r="S185" i="2"/>
  <c r="S153" i="2"/>
  <c r="S94" i="2"/>
  <c r="S130" i="2"/>
  <c r="S158" i="2"/>
  <c r="S115" i="2"/>
  <c r="S83" i="2"/>
  <c r="S149" i="2"/>
  <c r="S183" i="2"/>
  <c r="S61" i="2"/>
  <c r="S203" i="2"/>
  <c r="S114" i="2"/>
  <c r="S12" i="2"/>
  <c r="S157" i="2"/>
  <c r="S174" i="2"/>
  <c r="S126" i="2"/>
  <c r="S84" i="2"/>
  <c r="S155" i="2"/>
  <c r="S23" i="2"/>
  <c r="S181" i="2"/>
  <c r="S15" i="2"/>
  <c r="S9" i="2"/>
  <c r="S24" i="2"/>
  <c r="S122" i="2"/>
  <c r="S193" i="2"/>
  <c r="S63" i="2"/>
  <c r="S166" i="2"/>
  <c r="S100" i="2"/>
  <c r="S67" i="2"/>
  <c r="S77" i="2"/>
  <c r="S110" i="2"/>
  <c r="S189" i="2"/>
  <c r="S128" i="2"/>
  <c r="S141" i="2"/>
  <c r="S165" i="2"/>
  <c r="S92" i="2"/>
  <c r="S150" i="2"/>
  <c r="S59" i="2"/>
  <c r="S7" i="2"/>
  <c r="S160" i="2"/>
  <c r="S143" i="2"/>
  <c r="S121" i="2"/>
  <c r="S38" i="2"/>
  <c r="S201" i="2"/>
  <c r="S8" i="2"/>
  <c r="S30" i="2"/>
  <c r="S34" i="2"/>
  <c r="S137" i="2"/>
  <c r="S95" i="2"/>
  <c r="S106" i="2"/>
  <c r="S5" i="2"/>
  <c r="S101" i="2"/>
  <c r="S25" i="2"/>
  <c r="S55" i="2"/>
  <c r="S86" i="2"/>
  <c r="S69" i="2"/>
  <c r="S175" i="2"/>
  <c r="S90" i="2"/>
  <c r="S104" i="2"/>
  <c r="S64" i="2"/>
  <c r="S176" i="2"/>
  <c r="S75" i="2"/>
  <c r="S103" i="2"/>
  <c r="S76" i="2"/>
  <c r="S131" i="2"/>
  <c r="S44" i="2"/>
  <c r="S48" i="2"/>
  <c r="S117" i="2"/>
  <c r="S72" i="2"/>
  <c r="S198" i="2"/>
  <c r="S159" i="2"/>
  <c r="S191" i="2"/>
  <c r="S49" i="2"/>
  <c r="S71" i="2"/>
  <c r="S39" i="2"/>
  <c r="S108" i="2"/>
  <c r="S202" i="2"/>
  <c r="S10" i="2"/>
  <c r="S136" i="2"/>
  <c r="S70" i="2"/>
  <c r="S96" i="2"/>
  <c r="S107" i="2"/>
  <c r="S45" i="2"/>
  <c r="S187" i="2"/>
  <c r="S161" i="2"/>
  <c r="S151" i="2"/>
  <c r="S168" i="2"/>
  <c r="S3" i="2"/>
  <c r="C6" i="4" s="1"/>
  <c r="E6" i="4" s="1"/>
  <c r="F6" i="4" s="1"/>
  <c r="S105" i="2"/>
  <c r="S195" i="2"/>
  <c r="S127" i="2"/>
  <c r="S123" i="2"/>
  <c r="S56" i="2"/>
  <c r="S120" i="2"/>
  <c r="S81" i="2"/>
  <c r="S65" i="2"/>
  <c r="S169" i="2"/>
  <c r="S97" i="2"/>
  <c r="S133" i="2"/>
  <c r="S68" i="2"/>
  <c r="S112" i="2"/>
  <c r="S118" i="2"/>
  <c r="S116" i="2"/>
  <c r="S14" i="2"/>
  <c r="S17" i="2"/>
  <c r="S111" i="2"/>
  <c r="S129" i="2"/>
  <c r="S85" i="2"/>
  <c r="S89" i="2"/>
  <c r="Z117" i="2"/>
  <c r="AC116" i="2"/>
  <c r="O115" i="2"/>
  <c r="N116" i="2"/>
  <c r="P114" i="2"/>
  <c r="Q114" i="2" s="1"/>
  <c r="R114" i="2" s="1"/>
  <c r="BP117" i="2"/>
  <c r="BS116" i="2"/>
  <c r="AX116" i="2"/>
  <c r="AU117" i="2"/>
  <c r="H115" i="2" l="1"/>
  <c r="BD116" i="2"/>
  <c r="BE115" i="2"/>
  <c r="BF115" i="2" s="1"/>
  <c r="BG115" i="2" s="1"/>
  <c r="BH115" i="2" s="1"/>
  <c r="C117" i="2"/>
  <c r="D116" i="2"/>
  <c r="H116" i="2" s="1"/>
  <c r="AK114" i="2"/>
  <c r="AL114" i="2" s="1"/>
  <c r="AM114" i="2" s="1"/>
  <c r="AI116" i="2"/>
  <c r="AJ115" i="2"/>
  <c r="G6" i="4"/>
  <c r="F16" i="4"/>
  <c r="N117" i="2"/>
  <c r="O116" i="2"/>
  <c r="Z118" i="2"/>
  <c r="AC117" i="2"/>
  <c r="P115" i="2"/>
  <c r="Q115" i="2" s="1"/>
  <c r="R115" i="2" s="1"/>
  <c r="BS117" i="2"/>
  <c r="BP118" i="2"/>
  <c r="AX117" i="2"/>
  <c r="AU118" i="2"/>
  <c r="BE116" i="2" l="1"/>
  <c r="BF116" i="2" s="1"/>
  <c r="BG116" i="2" s="1"/>
  <c r="BH116" i="2" s="1"/>
  <c r="BD117" i="2"/>
  <c r="G116" i="2"/>
  <c r="C118" i="2"/>
  <c r="D117" i="2"/>
  <c r="H117" i="2" s="1"/>
  <c r="AK115" i="2"/>
  <c r="AL115" i="2" s="1"/>
  <c r="AM115" i="2" s="1"/>
  <c r="AJ116" i="2"/>
  <c r="AI117" i="2"/>
  <c r="G16" i="4"/>
  <c r="L6" i="4"/>
  <c r="L16" i="4" s="1"/>
  <c r="AC118" i="2"/>
  <c r="Z119" i="2"/>
  <c r="N118" i="2"/>
  <c r="O117" i="2"/>
  <c r="P116" i="2"/>
  <c r="Q116" i="2" s="1"/>
  <c r="R116" i="2" s="1"/>
  <c r="BP119" i="2"/>
  <c r="BS118" i="2"/>
  <c r="AU119" i="2"/>
  <c r="AX118" i="2"/>
  <c r="G117" i="2" l="1"/>
  <c r="BD118" i="2"/>
  <c r="BE117" i="2"/>
  <c r="BF117" i="2" s="1"/>
  <c r="BG117" i="2" s="1"/>
  <c r="BH117" i="2" s="1"/>
  <c r="D118" i="2"/>
  <c r="H118" i="2" s="1"/>
  <c r="G118" i="2"/>
  <c r="C119" i="2"/>
  <c r="AI118" i="2"/>
  <c r="AJ117" i="2"/>
  <c r="AK116" i="2"/>
  <c r="AL116" i="2" s="1"/>
  <c r="AM116" i="2" s="1"/>
  <c r="P117" i="2"/>
  <c r="Q117" i="2" s="1"/>
  <c r="R117" i="2" s="1"/>
  <c r="N119" i="2"/>
  <c r="O118" i="2"/>
  <c r="AC119" i="2"/>
  <c r="Z120" i="2"/>
  <c r="BS119" i="2"/>
  <c r="BP120" i="2"/>
  <c r="AX119" i="2"/>
  <c r="AU120" i="2"/>
  <c r="BD119" i="2" l="1"/>
  <c r="BE118" i="2"/>
  <c r="BF118" i="2" s="1"/>
  <c r="BG118" i="2" s="1"/>
  <c r="BH118" i="2" s="1"/>
  <c r="C120" i="2"/>
  <c r="D119" i="2"/>
  <c r="H119" i="2" s="1"/>
  <c r="AK117" i="2"/>
  <c r="AL117" i="2" s="1"/>
  <c r="AM117" i="2" s="1"/>
  <c r="AI119" i="2"/>
  <c r="AJ118" i="2"/>
  <c r="P118" i="2"/>
  <c r="Q118" i="2" s="1"/>
  <c r="R118" i="2" s="1"/>
  <c r="O119" i="2"/>
  <c r="N120" i="2"/>
  <c r="Z121" i="2"/>
  <c r="AC120" i="2"/>
  <c r="BP121" i="2"/>
  <c r="BS120" i="2"/>
  <c r="AU121" i="2"/>
  <c r="AX120" i="2"/>
  <c r="G119" i="2" l="1"/>
  <c r="BE119" i="2"/>
  <c r="BF119" i="2" s="1"/>
  <c r="BG119" i="2" s="1"/>
  <c r="BH119" i="2" s="1"/>
  <c r="BD120" i="2"/>
  <c r="C121" i="2"/>
  <c r="D120" i="2"/>
  <c r="H120" i="2" s="1"/>
  <c r="AK118" i="2"/>
  <c r="AL118" i="2" s="1"/>
  <c r="AM118" i="2" s="1"/>
  <c r="AI120" i="2"/>
  <c r="AJ119" i="2"/>
  <c r="AC121" i="2"/>
  <c r="Z122" i="2"/>
  <c r="N121" i="2"/>
  <c r="O120" i="2"/>
  <c r="P119" i="2"/>
  <c r="Q119" i="2" s="1"/>
  <c r="R119" i="2" s="1"/>
  <c r="BS121" i="2"/>
  <c r="BP122" i="2"/>
  <c r="AX121" i="2"/>
  <c r="AU122" i="2"/>
  <c r="G120" i="2" l="1"/>
  <c r="BD121" i="2"/>
  <c r="BE120" i="2"/>
  <c r="BF120" i="2" s="1"/>
  <c r="BG120" i="2" s="1"/>
  <c r="BH120" i="2" s="1"/>
  <c r="C122" i="2"/>
  <c r="D121" i="2"/>
  <c r="H121" i="2" s="1"/>
  <c r="AK119" i="2"/>
  <c r="AL119" i="2" s="1"/>
  <c r="AM119" i="2" s="1"/>
  <c r="AI121" i="2"/>
  <c r="AJ120" i="2"/>
  <c r="Z123" i="2"/>
  <c r="AC122" i="2"/>
  <c r="P120" i="2"/>
  <c r="Q120" i="2" s="1"/>
  <c r="R120" i="2" s="1"/>
  <c r="O121" i="2"/>
  <c r="N122" i="2"/>
  <c r="BS122" i="2"/>
  <c r="BP123" i="2"/>
  <c r="AU123" i="2"/>
  <c r="AX122" i="2"/>
  <c r="G121" i="2" l="1"/>
  <c r="BD122" i="2"/>
  <c r="BE121" i="2"/>
  <c r="BF121" i="2" s="1"/>
  <c r="BG121" i="2" s="1"/>
  <c r="BH121" i="2" s="1"/>
  <c r="D122" i="2"/>
  <c r="H122" i="2" s="1"/>
  <c r="C123" i="2"/>
  <c r="AK120" i="2"/>
  <c r="AL120" i="2" s="1"/>
  <c r="AM120" i="2" s="1"/>
  <c r="AI122" i="2"/>
  <c r="AJ121" i="2"/>
  <c r="AK121" i="2" s="1"/>
  <c r="AL121" i="2" s="1"/>
  <c r="AM121" i="2" s="1"/>
  <c r="Z124" i="2"/>
  <c r="AC123" i="2"/>
  <c r="P121" i="2"/>
  <c r="Q121" i="2" s="1"/>
  <c r="R121" i="2" s="1"/>
  <c r="O122" i="2"/>
  <c r="N123" i="2"/>
  <c r="BS123" i="2"/>
  <c r="BP124" i="2"/>
  <c r="AU124" i="2"/>
  <c r="AX123" i="2"/>
  <c r="G122" i="2" l="1"/>
  <c r="BE122" i="2"/>
  <c r="BF122" i="2" s="1"/>
  <c r="BG122" i="2" s="1"/>
  <c r="BH122" i="2" s="1"/>
  <c r="BD123" i="2"/>
  <c r="D123" i="2"/>
  <c r="G123" i="2" s="1"/>
  <c r="C124" i="2"/>
  <c r="AI123" i="2"/>
  <c r="AJ122" i="2"/>
  <c r="Z125" i="2"/>
  <c r="AC124" i="2"/>
  <c r="P122" i="2"/>
  <c r="Q122" i="2" s="1"/>
  <c r="R122" i="2" s="1"/>
  <c r="N124" i="2"/>
  <c r="O123" i="2"/>
  <c r="BP125" i="2"/>
  <c r="BS124" i="2"/>
  <c r="AX124" i="2"/>
  <c r="AU125" i="2"/>
  <c r="H123" i="2" l="1"/>
  <c r="BE123" i="2"/>
  <c r="BF123" i="2" s="1"/>
  <c r="BG123" i="2" s="1"/>
  <c r="BH123" i="2" s="1"/>
  <c r="BD124" i="2"/>
  <c r="C125" i="2"/>
  <c r="D124" i="2"/>
  <c r="H124" i="2" s="1"/>
  <c r="AK122" i="2"/>
  <c r="AL122" i="2" s="1"/>
  <c r="AM122" i="2" s="1"/>
  <c r="AJ123" i="2"/>
  <c r="AI124" i="2"/>
  <c r="Z126" i="2"/>
  <c r="AC125" i="2"/>
  <c r="O124" i="2"/>
  <c r="N125" i="2"/>
  <c r="P123" i="2"/>
  <c r="Q123" i="2" s="1"/>
  <c r="R123" i="2" s="1"/>
  <c r="BP126" i="2"/>
  <c r="BS125" i="2"/>
  <c r="AX125" i="2"/>
  <c r="AU126" i="2"/>
  <c r="G124" i="2" l="1"/>
  <c r="BD125" i="2"/>
  <c r="BE124" i="2"/>
  <c r="BF124" i="2" s="1"/>
  <c r="BG124" i="2" s="1"/>
  <c r="BH124" i="2" s="1"/>
  <c r="C126" i="2"/>
  <c r="D125" i="2"/>
  <c r="H125" i="2" s="1"/>
  <c r="AK123" i="2"/>
  <c r="AL123" i="2" s="1"/>
  <c r="AM123" i="2" s="1"/>
  <c r="AJ124" i="2"/>
  <c r="AK124" i="2" s="1"/>
  <c r="AL124" i="2" s="1"/>
  <c r="AM124" i="2" s="1"/>
  <c r="AI125" i="2"/>
  <c r="N126" i="2"/>
  <c r="O125" i="2"/>
  <c r="AC126" i="2"/>
  <c r="Z127" i="2"/>
  <c r="P124" i="2"/>
  <c r="Q124" i="2" s="1"/>
  <c r="R124" i="2" s="1"/>
  <c r="BS126" i="2"/>
  <c r="BP127" i="2"/>
  <c r="AX126" i="2"/>
  <c r="AU127" i="2"/>
  <c r="G125" i="2" l="1"/>
  <c r="BE125" i="2"/>
  <c r="BF125" i="2" s="1"/>
  <c r="BG125" i="2" s="1"/>
  <c r="BH125" i="2" s="1"/>
  <c r="BD126" i="2"/>
  <c r="D126" i="2"/>
  <c r="G126" i="2" s="1"/>
  <c r="C127" i="2"/>
  <c r="AI126" i="2"/>
  <c r="AJ125" i="2"/>
  <c r="Z128" i="2"/>
  <c r="AC127" i="2"/>
  <c r="N127" i="2"/>
  <c r="O126" i="2"/>
  <c r="P125" i="2"/>
  <c r="Q125" i="2" s="1"/>
  <c r="R125" i="2" s="1"/>
  <c r="BP128" i="2"/>
  <c r="BS127" i="2"/>
  <c r="AX127" i="2"/>
  <c r="AU128" i="2"/>
  <c r="H126" i="2" l="1"/>
  <c r="BE126" i="2"/>
  <c r="BF126" i="2" s="1"/>
  <c r="BG126" i="2" s="1"/>
  <c r="BH126" i="2" s="1"/>
  <c r="BD127" i="2"/>
  <c r="C128" i="2"/>
  <c r="D127" i="2"/>
  <c r="H127" i="2" s="1"/>
  <c r="AK125" i="2"/>
  <c r="AL125" i="2" s="1"/>
  <c r="AM125" i="2" s="1"/>
  <c r="AJ126" i="2"/>
  <c r="AI127" i="2"/>
  <c r="AC128" i="2"/>
  <c r="Z129" i="2"/>
  <c r="P126" i="2"/>
  <c r="Q126" i="2" s="1"/>
  <c r="R126" i="2" s="1"/>
  <c r="O127" i="2"/>
  <c r="N128" i="2"/>
  <c r="BP129" i="2"/>
  <c r="BS128" i="2"/>
  <c r="AU129" i="2"/>
  <c r="AX128" i="2"/>
  <c r="G127" i="2" l="1"/>
  <c r="BD128" i="2"/>
  <c r="BE127" i="2"/>
  <c r="BF127" i="2" s="1"/>
  <c r="BG127" i="2" s="1"/>
  <c r="BH127" i="2" s="1"/>
  <c r="C129" i="2"/>
  <c r="D128" i="2"/>
  <c r="H128" i="2" s="1"/>
  <c r="AI128" i="2"/>
  <c r="AJ127" i="2"/>
  <c r="AK126" i="2"/>
  <c r="AL126" i="2" s="1"/>
  <c r="AM126" i="2" s="1"/>
  <c r="AC129" i="2"/>
  <c r="Z130" i="2"/>
  <c r="P127" i="2"/>
  <c r="Q127" i="2" s="1"/>
  <c r="R127" i="2" s="1"/>
  <c r="O128" i="2"/>
  <c r="N129" i="2"/>
  <c r="BS129" i="2"/>
  <c r="BP130" i="2"/>
  <c r="AX129" i="2"/>
  <c r="AU130" i="2"/>
  <c r="G128" i="2" l="1"/>
  <c r="BE128" i="2"/>
  <c r="BF128" i="2" s="1"/>
  <c r="BG128" i="2" s="1"/>
  <c r="BH128" i="2" s="1"/>
  <c r="BD129" i="2"/>
  <c r="C130" i="2"/>
  <c r="D129" i="2"/>
  <c r="H129" i="2" s="1"/>
  <c r="AK127" i="2"/>
  <c r="AL127" i="2" s="1"/>
  <c r="AM127" i="2" s="1"/>
  <c r="AI129" i="2"/>
  <c r="AJ128" i="2"/>
  <c r="Z131" i="2"/>
  <c r="AC130" i="2"/>
  <c r="P128" i="2"/>
  <c r="Q128" i="2" s="1"/>
  <c r="R128" i="2" s="1"/>
  <c r="O129" i="2"/>
  <c r="N130" i="2"/>
  <c r="BS130" i="2"/>
  <c r="BP131" i="2"/>
  <c r="AU131" i="2"/>
  <c r="AX130" i="2"/>
  <c r="G129" i="2" l="1"/>
  <c r="BE129" i="2"/>
  <c r="BF129" i="2" s="1"/>
  <c r="BG129" i="2" s="1"/>
  <c r="BH129" i="2" s="1"/>
  <c r="BD130" i="2"/>
  <c r="D130" i="2"/>
  <c r="H130" i="2" s="1"/>
  <c r="C131" i="2"/>
  <c r="AK128" i="2"/>
  <c r="AL128" i="2" s="1"/>
  <c r="AM128" i="2" s="1"/>
  <c r="AJ129" i="2"/>
  <c r="AI130" i="2"/>
  <c r="Z132" i="2"/>
  <c r="AC131" i="2"/>
  <c r="N131" i="2"/>
  <c r="O130" i="2"/>
  <c r="P129" i="2"/>
  <c r="Q129" i="2" s="1"/>
  <c r="R129" i="2" s="1"/>
  <c r="BP132" i="2"/>
  <c r="BS131" i="2"/>
  <c r="AU132" i="2"/>
  <c r="AX131" i="2"/>
  <c r="G130" i="2" l="1"/>
  <c r="BD131" i="2"/>
  <c r="BE130" i="2"/>
  <c r="BF130" i="2" s="1"/>
  <c r="BG130" i="2" s="1"/>
  <c r="BH130" i="2" s="1"/>
  <c r="D131" i="2"/>
  <c r="H131" i="2" s="1"/>
  <c r="C132" i="2"/>
  <c r="AK129" i="2"/>
  <c r="AL129" i="2" s="1"/>
  <c r="AM129" i="2" s="1"/>
  <c r="AI131" i="2"/>
  <c r="AJ130" i="2"/>
  <c r="AK130" i="2" s="1"/>
  <c r="AL130" i="2" s="1"/>
  <c r="AM130" i="2" s="1"/>
  <c r="Z133" i="2"/>
  <c r="AC132" i="2"/>
  <c r="P130" i="2"/>
  <c r="Q130" i="2" s="1"/>
  <c r="R130" i="2" s="1"/>
  <c r="N132" i="2"/>
  <c r="O131" i="2"/>
  <c r="BP133" i="2"/>
  <c r="BS132" i="2"/>
  <c r="AX132" i="2"/>
  <c r="AU133" i="2"/>
  <c r="G131" i="2" l="1"/>
  <c r="BD132" i="2"/>
  <c r="BE131" i="2"/>
  <c r="BF131" i="2" s="1"/>
  <c r="BG131" i="2" s="1"/>
  <c r="BH131" i="2" s="1"/>
  <c r="D132" i="2"/>
  <c r="G132" i="2" s="1"/>
  <c r="C133" i="2"/>
  <c r="AI132" i="2"/>
  <c r="AJ131" i="2"/>
  <c r="P131" i="2"/>
  <c r="Q131" i="2" s="1"/>
  <c r="R131" i="2" s="1"/>
  <c r="Z134" i="2"/>
  <c r="AC133" i="2"/>
  <c r="N133" i="2"/>
  <c r="O132" i="2"/>
  <c r="BS133" i="2"/>
  <c r="BP134" i="2"/>
  <c r="AU134" i="2"/>
  <c r="AX133" i="2"/>
  <c r="H132" i="2" l="1"/>
  <c r="BE132" i="2"/>
  <c r="BF132" i="2" s="1"/>
  <c r="BG132" i="2" s="1"/>
  <c r="BH132" i="2" s="1"/>
  <c r="BD133" i="2"/>
  <c r="C134" i="2"/>
  <c r="D133" i="2"/>
  <c r="G133" i="2" s="1"/>
  <c r="AK131" i="2"/>
  <c r="AL131" i="2" s="1"/>
  <c r="AM131" i="2" s="1"/>
  <c r="AJ132" i="2"/>
  <c r="AI133" i="2"/>
  <c r="AC134" i="2"/>
  <c r="Z135" i="2"/>
  <c r="N134" i="2"/>
  <c r="O133" i="2"/>
  <c r="P132" i="2"/>
  <c r="Q132" i="2" s="1"/>
  <c r="R132" i="2" s="1"/>
  <c r="BS134" i="2"/>
  <c r="BP135" i="2"/>
  <c r="AU135" i="2"/>
  <c r="AX134" i="2"/>
  <c r="H133" i="2" l="1"/>
  <c r="BE133" i="2"/>
  <c r="BF133" i="2" s="1"/>
  <c r="BG133" i="2" s="1"/>
  <c r="BH133" i="2" s="1"/>
  <c r="BD134" i="2"/>
  <c r="C135" i="2"/>
  <c r="D134" i="2"/>
  <c r="H134" i="2" s="1"/>
  <c r="AK132" i="2"/>
  <c r="AL132" i="2" s="1"/>
  <c r="AM132" i="2" s="1"/>
  <c r="AJ133" i="2"/>
  <c r="AI134" i="2"/>
  <c r="P133" i="2"/>
  <c r="Q133" i="2" s="1"/>
  <c r="R133" i="2" s="1"/>
  <c r="N135" i="2"/>
  <c r="O134" i="2"/>
  <c r="AC135" i="2"/>
  <c r="Z136" i="2"/>
  <c r="BP136" i="2"/>
  <c r="BS135" i="2"/>
  <c r="AX135" i="2"/>
  <c r="AU136" i="2"/>
  <c r="BE134" i="2" l="1"/>
  <c r="BF134" i="2" s="1"/>
  <c r="BG134" i="2" s="1"/>
  <c r="BH134" i="2" s="1"/>
  <c r="BD135" i="2"/>
  <c r="G134" i="2"/>
  <c r="C136" i="2"/>
  <c r="D135" i="2"/>
  <c r="H135" i="2" s="1"/>
  <c r="G135" i="2"/>
  <c r="AI135" i="2"/>
  <c r="AJ134" i="2"/>
  <c r="AK133" i="2"/>
  <c r="AL133" i="2" s="1"/>
  <c r="AM133" i="2" s="1"/>
  <c r="P134" i="2"/>
  <c r="Q134" i="2" s="1"/>
  <c r="R134" i="2" s="1"/>
  <c r="N136" i="2"/>
  <c r="O135" i="2"/>
  <c r="Z137" i="2"/>
  <c r="AC136" i="2"/>
  <c r="BP137" i="2"/>
  <c r="BS136" i="2"/>
  <c r="AX136" i="2"/>
  <c r="AU137" i="2"/>
  <c r="BE135" i="2" l="1"/>
  <c r="BF135" i="2" s="1"/>
  <c r="BG135" i="2" s="1"/>
  <c r="BH135" i="2" s="1"/>
  <c r="BD136" i="2"/>
  <c r="C137" i="2"/>
  <c r="D136" i="2"/>
  <c r="H136" i="2" s="1"/>
  <c r="AK134" i="2"/>
  <c r="AL134" i="2" s="1"/>
  <c r="AM134" i="2" s="1"/>
  <c r="AI136" i="2"/>
  <c r="AJ135" i="2"/>
  <c r="Z138" i="2"/>
  <c r="AC137" i="2"/>
  <c r="P135" i="2"/>
  <c r="Q135" i="2" s="1"/>
  <c r="R135" i="2" s="1"/>
  <c r="N137" i="2"/>
  <c r="O136" i="2"/>
  <c r="BS137" i="2"/>
  <c r="BP138" i="2"/>
  <c r="AX137" i="2"/>
  <c r="AU138" i="2"/>
  <c r="G136" i="2" l="1"/>
  <c r="BD137" i="2"/>
  <c r="BE136" i="2"/>
  <c r="BF136" i="2" s="1"/>
  <c r="BG136" i="2" s="1"/>
  <c r="BH136" i="2" s="1"/>
  <c r="C138" i="2"/>
  <c r="D137" i="2"/>
  <c r="H137" i="2" s="1"/>
  <c r="AK135" i="2"/>
  <c r="AL135" i="2" s="1"/>
  <c r="AM135" i="2" s="1"/>
  <c r="AJ136" i="2"/>
  <c r="AI137" i="2"/>
  <c r="N138" i="2"/>
  <c r="O137" i="2"/>
  <c r="Z139" i="2"/>
  <c r="AC138" i="2"/>
  <c r="P136" i="2"/>
  <c r="Q136" i="2" s="1"/>
  <c r="R136" i="2" s="1"/>
  <c r="BP139" i="2"/>
  <c r="BS138" i="2"/>
  <c r="AX138" i="2"/>
  <c r="AU139" i="2"/>
  <c r="G137" i="2" l="1"/>
  <c r="BE137" i="2"/>
  <c r="BF137" i="2" s="1"/>
  <c r="BG137" i="2" s="1"/>
  <c r="BH137" i="2" s="1"/>
  <c r="BD138" i="2"/>
  <c r="C139" i="2"/>
  <c r="D138" i="2"/>
  <c r="H138" i="2" s="1"/>
  <c r="AI138" i="2"/>
  <c r="AJ137" i="2"/>
  <c r="AK136" i="2"/>
  <c r="AL136" i="2" s="1"/>
  <c r="AM136" i="2" s="1"/>
  <c r="Z140" i="2"/>
  <c r="AC139" i="2"/>
  <c r="N139" i="2"/>
  <c r="O138" i="2"/>
  <c r="P137" i="2"/>
  <c r="Q137" i="2" s="1"/>
  <c r="R137" i="2" s="1"/>
  <c r="BS139" i="2"/>
  <c r="BP140" i="2"/>
  <c r="AU140" i="2"/>
  <c r="AX139" i="2"/>
  <c r="G138" i="2" l="1"/>
  <c r="BE138" i="2"/>
  <c r="BF138" i="2" s="1"/>
  <c r="BG138" i="2" s="1"/>
  <c r="BH138" i="2" s="1"/>
  <c r="BD139" i="2"/>
  <c r="C140" i="2"/>
  <c r="D139" i="2"/>
  <c r="H139" i="2" s="1"/>
  <c r="AK137" i="2"/>
  <c r="AL137" i="2" s="1"/>
  <c r="AM137" i="2" s="1"/>
  <c r="AJ138" i="2"/>
  <c r="AI139" i="2"/>
  <c r="Z141" i="2"/>
  <c r="AC140" i="2"/>
  <c r="P138" i="2"/>
  <c r="Q138" i="2" s="1"/>
  <c r="R138" i="2" s="1"/>
  <c r="N140" i="2"/>
  <c r="O139" i="2"/>
  <c r="BS140" i="2"/>
  <c r="BP141" i="2"/>
  <c r="AU141" i="2"/>
  <c r="AX140" i="2"/>
  <c r="G139" i="2" l="1"/>
  <c r="BE139" i="2"/>
  <c r="BF139" i="2" s="1"/>
  <c r="BG139" i="2" s="1"/>
  <c r="BH139" i="2" s="1"/>
  <c r="BD140" i="2"/>
  <c r="C141" i="2"/>
  <c r="D140" i="2"/>
  <c r="H140" i="2" s="1"/>
  <c r="AI140" i="2"/>
  <c r="AJ139" i="2"/>
  <c r="AK139" i="2" s="1"/>
  <c r="AL139" i="2" s="1"/>
  <c r="AM139" i="2" s="1"/>
  <c r="AK138" i="2"/>
  <c r="AL138" i="2" s="1"/>
  <c r="AM138" i="2" s="1"/>
  <c r="Z142" i="2"/>
  <c r="AC141" i="2"/>
  <c r="O140" i="2"/>
  <c r="N141" i="2"/>
  <c r="P139" i="2"/>
  <c r="Q139" i="2" s="1"/>
  <c r="R139" i="2" s="1"/>
  <c r="BS141" i="2"/>
  <c r="BP142" i="2"/>
  <c r="AX141" i="2"/>
  <c r="AU142" i="2"/>
  <c r="G140" i="2" l="1"/>
  <c r="BD141" i="2"/>
  <c r="BE140" i="2"/>
  <c r="BF140" i="2" s="1"/>
  <c r="BG140" i="2" s="1"/>
  <c r="BH140" i="2" s="1"/>
  <c r="C142" i="2"/>
  <c r="D141" i="2"/>
  <c r="H141" i="2" s="1"/>
  <c r="AI141" i="2"/>
  <c r="AJ140" i="2"/>
  <c r="O141" i="2"/>
  <c r="N142" i="2"/>
  <c r="AC142" i="2"/>
  <c r="Z143" i="2"/>
  <c r="P140" i="2"/>
  <c r="Q140" i="2" s="1"/>
  <c r="R140" i="2" s="1"/>
  <c r="BP143" i="2"/>
  <c r="BS142" i="2"/>
  <c r="AX142" i="2"/>
  <c r="AU143" i="2"/>
  <c r="G141" i="2" l="1"/>
  <c r="BD142" i="2"/>
  <c r="BE141" i="2"/>
  <c r="BF141" i="2" s="1"/>
  <c r="BG141" i="2" s="1"/>
  <c r="BH141" i="2" s="1"/>
  <c r="C143" i="2"/>
  <c r="D142" i="2"/>
  <c r="H142" i="2" s="1"/>
  <c r="AK140" i="2"/>
  <c r="AL140" i="2" s="1"/>
  <c r="AM140" i="2" s="1"/>
  <c r="AI142" i="2"/>
  <c r="AJ141" i="2"/>
  <c r="P141" i="2"/>
  <c r="Q141" i="2" s="1"/>
  <c r="R141" i="2" s="1"/>
  <c r="Z144" i="2"/>
  <c r="AC143" i="2"/>
  <c r="N143" i="2"/>
  <c r="O142" i="2"/>
  <c r="BS143" i="2"/>
  <c r="BP144" i="2"/>
  <c r="AX143" i="2"/>
  <c r="AU144" i="2"/>
  <c r="G142" i="2" l="1"/>
  <c r="BD143" i="2"/>
  <c r="BE142" i="2"/>
  <c r="BF142" i="2" s="1"/>
  <c r="BG142" i="2" s="1"/>
  <c r="BH142" i="2" s="1"/>
  <c r="C144" i="2"/>
  <c r="D143" i="2"/>
  <c r="H143" i="2" s="1"/>
  <c r="AK141" i="2"/>
  <c r="AL141" i="2" s="1"/>
  <c r="AM141" i="2" s="1"/>
  <c r="AJ142" i="2"/>
  <c r="AI143" i="2"/>
  <c r="AC144" i="2"/>
  <c r="Z145" i="2"/>
  <c r="O143" i="2"/>
  <c r="N144" i="2"/>
  <c r="P142" i="2"/>
  <c r="Q142" i="2" s="1"/>
  <c r="R142" i="2" s="1"/>
  <c r="BS144" i="2"/>
  <c r="BP145" i="2"/>
  <c r="AU145" i="2"/>
  <c r="AX144" i="2"/>
  <c r="G143" i="2" l="1"/>
  <c r="BE143" i="2"/>
  <c r="BF143" i="2" s="1"/>
  <c r="BG143" i="2" s="1"/>
  <c r="BH143" i="2" s="1"/>
  <c r="BD144" i="2"/>
  <c r="C145" i="2"/>
  <c r="D144" i="2"/>
  <c r="H144" i="2" s="1"/>
  <c r="AI144" i="2"/>
  <c r="AJ143" i="2"/>
  <c r="AK142" i="2"/>
  <c r="AL142" i="2" s="1"/>
  <c r="AM142" i="2" s="1"/>
  <c r="O144" i="2"/>
  <c r="N145" i="2"/>
  <c r="Z146" i="2"/>
  <c r="AC145" i="2"/>
  <c r="P143" i="2"/>
  <c r="Q143" i="2" s="1"/>
  <c r="R143" i="2" s="1"/>
  <c r="BS145" i="2"/>
  <c r="BP146" i="2"/>
  <c r="AX145" i="2"/>
  <c r="AU146" i="2"/>
  <c r="G144" i="2" l="1"/>
  <c r="BD145" i="2"/>
  <c r="BE144" i="2"/>
  <c r="BF144" i="2" s="1"/>
  <c r="BG144" i="2" s="1"/>
  <c r="BH144" i="2" s="1"/>
  <c r="C146" i="2"/>
  <c r="D145" i="2"/>
  <c r="H145" i="2" s="1"/>
  <c r="AK143" i="2"/>
  <c r="AL143" i="2" s="1"/>
  <c r="AM143" i="2" s="1"/>
  <c r="AI145" i="2"/>
  <c r="AJ144" i="2"/>
  <c r="P144" i="2"/>
  <c r="Q144" i="2" s="1"/>
  <c r="R144" i="2" s="1"/>
  <c r="Z147" i="2"/>
  <c r="AC146" i="2"/>
  <c r="N146" i="2"/>
  <c r="O145" i="2"/>
  <c r="BP147" i="2"/>
  <c r="BS146" i="2"/>
  <c r="AU147" i="2"/>
  <c r="AX146" i="2"/>
  <c r="G145" i="2" l="1"/>
  <c r="BD146" i="2"/>
  <c r="BE145" i="2"/>
  <c r="BF145" i="2" s="1"/>
  <c r="BG145" i="2" s="1"/>
  <c r="BH145" i="2" s="1"/>
  <c r="C147" i="2"/>
  <c r="D146" i="2"/>
  <c r="H146" i="2" s="1"/>
  <c r="AK144" i="2"/>
  <c r="AL144" i="2" s="1"/>
  <c r="AM144" i="2" s="1"/>
  <c r="AI146" i="2"/>
  <c r="AJ145" i="2"/>
  <c r="Z148" i="2"/>
  <c r="AC147" i="2"/>
  <c r="O146" i="2"/>
  <c r="N147" i="2"/>
  <c r="P145" i="2"/>
  <c r="Q145" i="2" s="1"/>
  <c r="R145" i="2" s="1"/>
  <c r="BS147" i="2"/>
  <c r="BP148" i="2"/>
  <c r="AX147" i="2"/>
  <c r="AU148" i="2"/>
  <c r="G146" i="2" l="1"/>
  <c r="BD147" i="2"/>
  <c r="BE146" i="2"/>
  <c r="BF146" i="2" s="1"/>
  <c r="BG146" i="2" s="1"/>
  <c r="BH146" i="2" s="1"/>
  <c r="C148" i="2"/>
  <c r="D147" i="2"/>
  <c r="H147" i="2" s="1"/>
  <c r="AI147" i="2"/>
  <c r="AJ146" i="2"/>
  <c r="AK145" i="2"/>
  <c r="AL145" i="2" s="1"/>
  <c r="AM145" i="2" s="1"/>
  <c r="O147" i="2"/>
  <c r="N148" i="2"/>
  <c r="Z149" i="2"/>
  <c r="AC148" i="2"/>
  <c r="P146" i="2"/>
  <c r="Q146" i="2" s="1"/>
  <c r="R146" i="2" s="1"/>
  <c r="BS148" i="2"/>
  <c r="BP149" i="2"/>
  <c r="AX148" i="2"/>
  <c r="AU149" i="2"/>
  <c r="G147" i="2" l="1"/>
  <c r="BE147" i="2"/>
  <c r="BF147" i="2" s="1"/>
  <c r="BG147" i="2" s="1"/>
  <c r="BH147" i="2" s="1"/>
  <c r="BD148" i="2"/>
  <c r="C149" i="2"/>
  <c r="D148" i="2"/>
  <c r="G148" i="2" s="1"/>
  <c r="AK146" i="2"/>
  <c r="AL146" i="2" s="1"/>
  <c r="AM146" i="2" s="1"/>
  <c r="AJ147" i="2"/>
  <c r="AI148" i="2"/>
  <c r="P147" i="2"/>
  <c r="Q147" i="2" s="1"/>
  <c r="R147" i="2" s="1"/>
  <c r="Z150" i="2"/>
  <c r="AC149" i="2"/>
  <c r="N149" i="2"/>
  <c r="O148" i="2"/>
  <c r="BS149" i="2"/>
  <c r="BP150" i="2"/>
  <c r="AX149" i="2"/>
  <c r="AU150" i="2"/>
  <c r="H148" i="2" l="1"/>
  <c r="BE148" i="2"/>
  <c r="BF148" i="2" s="1"/>
  <c r="BG148" i="2" s="1"/>
  <c r="BH148" i="2" s="1"/>
  <c r="BD149" i="2"/>
  <c r="C150" i="2"/>
  <c r="D149" i="2"/>
  <c r="H149" i="2" s="1"/>
  <c r="AK147" i="2"/>
  <c r="AL147" i="2" s="1"/>
  <c r="AM147" i="2" s="1"/>
  <c r="AI149" i="2"/>
  <c r="AJ148" i="2"/>
  <c r="AK148" i="2" s="1"/>
  <c r="AL148" i="2" s="1"/>
  <c r="AM148" i="2" s="1"/>
  <c r="Z151" i="2"/>
  <c r="AC150" i="2"/>
  <c r="O149" i="2"/>
  <c r="N150" i="2"/>
  <c r="P148" i="2"/>
  <c r="Q148" i="2" s="1"/>
  <c r="R148" i="2" s="1"/>
  <c r="BP151" i="2"/>
  <c r="BS150" i="2"/>
  <c r="AX150" i="2"/>
  <c r="AU151" i="2"/>
  <c r="G149" i="2" l="1"/>
  <c r="BD150" i="2"/>
  <c r="BE149" i="2"/>
  <c r="BF149" i="2" s="1"/>
  <c r="BG149" i="2" s="1"/>
  <c r="BH149" i="2" s="1"/>
  <c r="C151" i="2"/>
  <c r="D150" i="2"/>
  <c r="H150" i="2" s="1"/>
  <c r="AJ149" i="2"/>
  <c r="AI150" i="2"/>
  <c r="N151" i="2"/>
  <c r="O150" i="2"/>
  <c r="Z152" i="2"/>
  <c r="AC151" i="2"/>
  <c r="P149" i="2"/>
  <c r="Q149" i="2" s="1"/>
  <c r="R149" i="2" s="1"/>
  <c r="BS151" i="2"/>
  <c r="BP152" i="2"/>
  <c r="AX151" i="2"/>
  <c r="AU152" i="2"/>
  <c r="G150" i="2" l="1"/>
  <c r="BD151" i="2"/>
  <c r="BE150" i="2"/>
  <c r="BF150" i="2" s="1"/>
  <c r="BG150" i="2" s="1"/>
  <c r="BH150" i="2" s="1"/>
  <c r="C152" i="2"/>
  <c r="D151" i="2"/>
  <c r="H151" i="2" s="1"/>
  <c r="AI151" i="2"/>
  <c r="AJ150" i="2"/>
  <c r="AK149" i="2"/>
  <c r="AL149" i="2" s="1"/>
  <c r="AM149" i="2" s="1"/>
  <c r="P150" i="2"/>
  <c r="Q150" i="2" s="1"/>
  <c r="R150" i="2" s="1"/>
  <c r="Z153" i="2"/>
  <c r="AC152" i="2"/>
  <c r="O151" i="2"/>
  <c r="N152" i="2"/>
  <c r="BS152" i="2"/>
  <c r="BP153" i="2"/>
  <c r="AX152" i="2"/>
  <c r="AU153" i="2"/>
  <c r="BE151" i="2" l="1"/>
  <c r="BF151" i="2" s="1"/>
  <c r="BG151" i="2" s="1"/>
  <c r="BH151" i="2" s="1"/>
  <c r="BD152" i="2"/>
  <c r="G151" i="2"/>
  <c r="C153" i="2"/>
  <c r="D152" i="2"/>
  <c r="G152" i="2" s="1"/>
  <c r="AK150" i="2"/>
  <c r="AL150" i="2" s="1"/>
  <c r="AM150" i="2" s="1"/>
  <c r="AI152" i="2"/>
  <c r="AJ151" i="2"/>
  <c r="P151" i="2"/>
  <c r="Q151" i="2" s="1"/>
  <c r="R151" i="2" s="1"/>
  <c r="Z154" i="2"/>
  <c r="AC153" i="2"/>
  <c r="N153" i="2"/>
  <c r="O152" i="2"/>
  <c r="BP154" i="2"/>
  <c r="BS153" i="2"/>
  <c r="AX153" i="2"/>
  <c r="AU154" i="2"/>
  <c r="BE152" i="2" l="1"/>
  <c r="BF152" i="2" s="1"/>
  <c r="BG152" i="2" s="1"/>
  <c r="BH152" i="2" s="1"/>
  <c r="BD153" i="2"/>
  <c r="H152" i="2"/>
  <c r="C154" i="2"/>
  <c r="D153" i="2"/>
  <c r="G153" i="2" s="1"/>
  <c r="AK151" i="2"/>
  <c r="AL151" i="2" s="1"/>
  <c r="AM151" i="2" s="1"/>
  <c r="AJ152" i="2"/>
  <c r="AI153" i="2"/>
  <c r="Z155" i="2"/>
  <c r="AC154" i="2"/>
  <c r="O153" i="2"/>
  <c r="N154" i="2"/>
  <c r="P152" i="2"/>
  <c r="Q152" i="2" s="1"/>
  <c r="R152" i="2" s="1"/>
  <c r="BS154" i="2"/>
  <c r="BP155" i="2"/>
  <c r="AX154" i="2"/>
  <c r="AU155" i="2"/>
  <c r="H153" i="2" l="1"/>
  <c r="BD154" i="2"/>
  <c r="BE153" i="2"/>
  <c r="BF153" i="2" s="1"/>
  <c r="BG153" i="2" s="1"/>
  <c r="BH153" i="2" s="1"/>
  <c r="C155" i="2"/>
  <c r="D154" i="2"/>
  <c r="G154" i="2" s="1"/>
  <c r="AK152" i="2"/>
  <c r="AL152" i="2" s="1"/>
  <c r="AM152" i="2" s="1"/>
  <c r="AJ153" i="2"/>
  <c r="AI154" i="2"/>
  <c r="O154" i="2"/>
  <c r="N155" i="2"/>
  <c r="Z156" i="2"/>
  <c r="AC155" i="2"/>
  <c r="P153" i="2"/>
  <c r="Q153" i="2" s="1"/>
  <c r="R153" i="2" s="1"/>
  <c r="BS155" i="2"/>
  <c r="BP156" i="2"/>
  <c r="AU156" i="2"/>
  <c r="AX155" i="2"/>
  <c r="H154" i="2" l="1"/>
  <c r="BE154" i="2"/>
  <c r="BF154" i="2" s="1"/>
  <c r="BG154" i="2" s="1"/>
  <c r="BH154" i="2" s="1"/>
  <c r="BD155" i="2"/>
  <c r="C156" i="2"/>
  <c r="D155" i="2"/>
  <c r="G155" i="2" s="1"/>
  <c r="AJ154" i="2"/>
  <c r="AI155" i="2"/>
  <c r="AK153" i="2"/>
  <c r="AL153" i="2" s="1"/>
  <c r="AM153" i="2" s="1"/>
  <c r="P154" i="2"/>
  <c r="Q154" i="2" s="1"/>
  <c r="R154" i="2" s="1"/>
  <c r="AC156" i="2"/>
  <c r="Z157" i="2"/>
  <c r="N156" i="2"/>
  <c r="O155" i="2"/>
  <c r="BS156" i="2"/>
  <c r="BP157" i="2"/>
  <c r="AX156" i="2"/>
  <c r="AU157" i="2"/>
  <c r="H155" i="2" l="1"/>
  <c r="BE155" i="2"/>
  <c r="BF155" i="2" s="1"/>
  <c r="BG155" i="2" s="1"/>
  <c r="BH155" i="2" s="1"/>
  <c r="BD156" i="2"/>
  <c r="C157" i="2"/>
  <c r="D156" i="2"/>
  <c r="G156" i="2" s="1"/>
  <c r="AI156" i="2"/>
  <c r="AJ155" i="2"/>
  <c r="AK155" i="2" s="1"/>
  <c r="AL155" i="2" s="1"/>
  <c r="AM155" i="2" s="1"/>
  <c r="AK154" i="2"/>
  <c r="AL154" i="2" s="1"/>
  <c r="AM154" i="2" s="1"/>
  <c r="AC157" i="2"/>
  <c r="Z158" i="2"/>
  <c r="N157" i="2"/>
  <c r="O156" i="2"/>
  <c r="P155" i="2"/>
  <c r="Q155" i="2" s="1"/>
  <c r="R155" i="2" s="1"/>
  <c r="BS157" i="2"/>
  <c r="BP158" i="2"/>
  <c r="AX157" i="2"/>
  <c r="AU158" i="2"/>
  <c r="BD157" i="2" l="1"/>
  <c r="BE156" i="2"/>
  <c r="BF156" i="2" s="1"/>
  <c r="BG156" i="2" s="1"/>
  <c r="BH156" i="2" s="1"/>
  <c r="H156" i="2"/>
  <c r="C158" i="2"/>
  <c r="D157" i="2"/>
  <c r="G157" i="2" s="1"/>
  <c r="H157" i="2"/>
  <c r="AJ156" i="2"/>
  <c r="AI157" i="2"/>
  <c r="P156" i="2"/>
  <c r="Q156" i="2" s="1"/>
  <c r="R156" i="2" s="1"/>
  <c r="O157" i="2"/>
  <c r="N158" i="2"/>
  <c r="AC158" i="2"/>
  <c r="Z159" i="2"/>
  <c r="BS158" i="2"/>
  <c r="BP159" i="2"/>
  <c r="AX158" i="2"/>
  <c r="AU159" i="2"/>
  <c r="BE157" i="2" l="1"/>
  <c r="BF157" i="2" s="1"/>
  <c r="BG157" i="2" s="1"/>
  <c r="BH157" i="2" s="1"/>
  <c r="BD158" i="2"/>
  <c r="C159" i="2"/>
  <c r="D158" i="2"/>
  <c r="G158" i="2" s="1"/>
  <c r="AI158" i="2"/>
  <c r="AJ157" i="2"/>
  <c r="AK156" i="2"/>
  <c r="AL156" i="2" s="1"/>
  <c r="AM156" i="2" s="1"/>
  <c r="P157" i="2"/>
  <c r="Q157" i="2" s="1"/>
  <c r="R157" i="2" s="1"/>
  <c r="N159" i="2"/>
  <c r="O158" i="2"/>
  <c r="AC159" i="2"/>
  <c r="Z160" i="2"/>
  <c r="BP160" i="2"/>
  <c r="BS159" i="2"/>
  <c r="AU160" i="2"/>
  <c r="AX159" i="2"/>
  <c r="H158" i="2" l="1"/>
  <c r="BD159" i="2"/>
  <c r="BE158" i="2"/>
  <c r="BF158" i="2" s="1"/>
  <c r="BG158" i="2" s="1"/>
  <c r="BH158" i="2" s="1"/>
  <c r="C160" i="2"/>
  <c r="D159" i="2"/>
  <c r="G159" i="2" s="1"/>
  <c r="AK157" i="2"/>
  <c r="AL157" i="2" s="1"/>
  <c r="AM157" i="2" s="1"/>
  <c r="AI159" i="2"/>
  <c r="AJ158" i="2"/>
  <c r="AK158" i="2" s="1"/>
  <c r="AL158" i="2" s="1"/>
  <c r="AM158" i="2" s="1"/>
  <c r="N160" i="2"/>
  <c r="O159" i="2"/>
  <c r="Z161" i="2"/>
  <c r="AC160" i="2"/>
  <c r="P158" i="2"/>
  <c r="Q158" i="2" s="1"/>
  <c r="R158" i="2" s="1"/>
  <c r="BS160" i="2"/>
  <c r="BP161" i="2"/>
  <c r="AX160" i="2"/>
  <c r="AU161" i="2"/>
  <c r="H159" i="2" l="1"/>
  <c r="BD160" i="2"/>
  <c r="BE159" i="2"/>
  <c r="BF159" i="2" s="1"/>
  <c r="BG159" i="2" s="1"/>
  <c r="BH159" i="2" s="1"/>
  <c r="C161" i="2"/>
  <c r="D160" i="2"/>
  <c r="G160" i="2" s="1"/>
  <c r="AJ159" i="2"/>
  <c r="AK159" i="2" s="1"/>
  <c r="AL159" i="2" s="1"/>
  <c r="AM159" i="2" s="1"/>
  <c r="AI160" i="2"/>
  <c r="O160" i="2"/>
  <c r="N161" i="2"/>
  <c r="P159" i="2"/>
  <c r="Q159" i="2" s="1"/>
  <c r="R159" i="2" s="1"/>
  <c r="AC161" i="2"/>
  <c r="Z162" i="2"/>
  <c r="BP162" i="2"/>
  <c r="BS161" i="2"/>
  <c r="AX161" i="2"/>
  <c r="AU162" i="2"/>
  <c r="BE160" i="2" l="1"/>
  <c r="BF160" i="2" s="1"/>
  <c r="BG160" i="2" s="1"/>
  <c r="BH160" i="2" s="1"/>
  <c r="BD161" i="2"/>
  <c r="H160" i="2"/>
  <c r="C162" i="2"/>
  <c r="D161" i="2"/>
  <c r="G161" i="2"/>
  <c r="H161" i="2"/>
  <c r="AI161" i="2"/>
  <c r="AJ160" i="2"/>
  <c r="P160" i="2"/>
  <c r="Q160" i="2" s="1"/>
  <c r="R160" i="2" s="1"/>
  <c r="AC162" i="2"/>
  <c r="Z163" i="2"/>
  <c r="O161" i="2"/>
  <c r="N162" i="2"/>
  <c r="BS162" i="2"/>
  <c r="BP163" i="2"/>
  <c r="AX162" i="2"/>
  <c r="AU163" i="2"/>
  <c r="BD162" i="2" l="1"/>
  <c r="BE161" i="2"/>
  <c r="BF161" i="2" s="1"/>
  <c r="BG161" i="2" s="1"/>
  <c r="BH161" i="2" s="1"/>
  <c r="C163" i="2"/>
  <c r="D162" i="2"/>
  <c r="G162" i="2" s="1"/>
  <c r="AK160" i="2"/>
  <c r="AL160" i="2" s="1"/>
  <c r="AM160" i="2" s="1"/>
  <c r="AJ161" i="2"/>
  <c r="AI162" i="2"/>
  <c r="Z164" i="2"/>
  <c r="AC163" i="2"/>
  <c r="P161" i="2"/>
  <c r="Q161" i="2" s="1"/>
  <c r="R161" i="2" s="1"/>
  <c r="N163" i="2"/>
  <c r="O162" i="2"/>
  <c r="BP164" i="2"/>
  <c r="BS163" i="2"/>
  <c r="AX163" i="2"/>
  <c r="AU164" i="2"/>
  <c r="H162" i="2" l="1"/>
  <c r="BE162" i="2"/>
  <c r="BF162" i="2" s="1"/>
  <c r="BG162" i="2" s="1"/>
  <c r="BH162" i="2" s="1"/>
  <c r="BD163" i="2"/>
  <c r="C164" i="2"/>
  <c r="D163" i="2"/>
  <c r="G163" i="2" s="1"/>
  <c r="AK161" i="2"/>
  <c r="AL161" i="2" s="1"/>
  <c r="AM161" i="2" s="1"/>
  <c r="AI163" i="2"/>
  <c r="AJ162" i="2"/>
  <c r="AC164" i="2"/>
  <c r="Z165" i="2"/>
  <c r="O163" i="2"/>
  <c r="N164" i="2"/>
  <c r="P162" i="2"/>
  <c r="Q162" i="2" s="1"/>
  <c r="R162" i="2" s="1"/>
  <c r="BS164" i="2"/>
  <c r="BP165" i="2"/>
  <c r="AU165" i="2"/>
  <c r="AX164" i="2"/>
  <c r="BE163" i="2" l="1"/>
  <c r="BF163" i="2" s="1"/>
  <c r="BG163" i="2" s="1"/>
  <c r="BH163" i="2" s="1"/>
  <c r="BD164" i="2"/>
  <c r="H163" i="2"/>
  <c r="C165" i="2"/>
  <c r="D164" i="2"/>
  <c r="G164" i="2" s="1"/>
  <c r="AK162" i="2"/>
  <c r="AL162" i="2" s="1"/>
  <c r="AM162" i="2" s="1"/>
  <c r="AI164" i="2"/>
  <c r="AJ163" i="2"/>
  <c r="P163" i="2"/>
  <c r="Q163" i="2" s="1"/>
  <c r="R163" i="2" s="1"/>
  <c r="O164" i="2"/>
  <c r="N165" i="2"/>
  <c r="AC165" i="2"/>
  <c r="Z166" i="2"/>
  <c r="BS165" i="2"/>
  <c r="BP166" i="2"/>
  <c r="AU166" i="2"/>
  <c r="AX165" i="2"/>
  <c r="BE164" i="2" l="1"/>
  <c r="BF164" i="2" s="1"/>
  <c r="BG164" i="2" s="1"/>
  <c r="BH164" i="2" s="1"/>
  <c r="BD165" i="2"/>
  <c r="H164" i="2"/>
  <c r="C166" i="2"/>
  <c r="D165" i="2"/>
  <c r="G165" i="2" s="1"/>
  <c r="H165" i="2"/>
  <c r="AK163" i="2"/>
  <c r="AL163" i="2" s="1"/>
  <c r="AM163" i="2" s="1"/>
  <c r="AJ164" i="2"/>
  <c r="AI165" i="2"/>
  <c r="P164" i="2"/>
  <c r="Q164" i="2" s="1"/>
  <c r="R164" i="2" s="1"/>
  <c r="N166" i="2"/>
  <c r="O165" i="2"/>
  <c r="AC166" i="2"/>
  <c r="Z167" i="2"/>
  <c r="BP167" i="2"/>
  <c r="BS166" i="2"/>
  <c r="AU167" i="2"/>
  <c r="AX166" i="2"/>
  <c r="BD166" i="2" l="1"/>
  <c r="BE165" i="2"/>
  <c r="BF165" i="2" s="1"/>
  <c r="BG165" i="2" s="1"/>
  <c r="BH165" i="2" s="1"/>
  <c r="C167" i="2"/>
  <c r="D166" i="2"/>
  <c r="G166" i="2" s="1"/>
  <c r="AJ165" i="2"/>
  <c r="AI166" i="2"/>
  <c r="AK164" i="2"/>
  <c r="AL164" i="2" s="1"/>
  <c r="AM164" i="2" s="1"/>
  <c r="O166" i="2"/>
  <c r="N167" i="2"/>
  <c r="P165" i="2"/>
  <c r="Q165" i="2" s="1"/>
  <c r="R165" i="2" s="1"/>
  <c r="AC167" i="2"/>
  <c r="Z168" i="2"/>
  <c r="BP168" i="2"/>
  <c r="BS167" i="2"/>
  <c r="AU168" i="2"/>
  <c r="AX167" i="2"/>
  <c r="H166" i="2" l="1"/>
  <c r="BD167" i="2"/>
  <c r="BE166" i="2"/>
  <c r="BF166" i="2" s="1"/>
  <c r="BG166" i="2" s="1"/>
  <c r="BH166" i="2" s="1"/>
  <c r="C168" i="2"/>
  <c r="D167" i="2"/>
  <c r="G167" i="2" s="1"/>
  <c r="AI167" i="2"/>
  <c r="AJ166" i="2"/>
  <c r="AK165" i="2"/>
  <c r="AL165" i="2" s="1"/>
  <c r="AM165" i="2" s="1"/>
  <c r="P166" i="2"/>
  <c r="Q166" i="2" s="1"/>
  <c r="R166" i="2" s="1"/>
  <c r="N168" i="2"/>
  <c r="O167" i="2"/>
  <c r="Z169" i="2"/>
  <c r="AC168" i="2"/>
  <c r="BS168" i="2"/>
  <c r="BP169" i="2"/>
  <c r="AU169" i="2"/>
  <c r="AX168" i="2"/>
  <c r="H167" i="2" l="1"/>
  <c r="BE167" i="2"/>
  <c r="BF167" i="2" s="1"/>
  <c r="BG167" i="2" s="1"/>
  <c r="BH167" i="2" s="1"/>
  <c r="BD168" i="2"/>
  <c r="C169" i="2"/>
  <c r="D168" i="2"/>
  <c r="G168" i="2" s="1"/>
  <c r="AK166" i="2"/>
  <c r="AL166" i="2" s="1"/>
  <c r="AM166" i="2" s="1"/>
  <c r="AI168" i="2"/>
  <c r="AJ167" i="2"/>
  <c r="P167" i="2"/>
  <c r="Q167" i="2" s="1"/>
  <c r="R167" i="2" s="1"/>
  <c r="AC169" i="2"/>
  <c r="Z170" i="2"/>
  <c r="N169" i="2"/>
  <c r="O168" i="2"/>
  <c r="BP170" i="2"/>
  <c r="BS169" i="2"/>
  <c r="AX169" i="2"/>
  <c r="AU170" i="2"/>
  <c r="BE168" i="2" l="1"/>
  <c r="BF168" i="2" s="1"/>
  <c r="BG168" i="2" s="1"/>
  <c r="BH168" i="2" s="1"/>
  <c r="BD169" i="2"/>
  <c r="H168" i="2"/>
  <c r="C170" i="2"/>
  <c r="D169" i="2"/>
  <c r="G169" i="2"/>
  <c r="H169" i="2"/>
  <c r="AK167" i="2"/>
  <c r="AL167" i="2" s="1"/>
  <c r="AM167" i="2" s="1"/>
  <c r="AI169" i="2"/>
  <c r="AJ168" i="2"/>
  <c r="Z171" i="2"/>
  <c r="AC170" i="2"/>
  <c r="N170" i="2"/>
  <c r="O169" i="2"/>
  <c r="P168" i="2"/>
  <c r="Q168" i="2" s="1"/>
  <c r="R168" i="2" s="1"/>
  <c r="BS170" i="2"/>
  <c r="BP171" i="2"/>
  <c r="AX170" i="2"/>
  <c r="AU171" i="2"/>
  <c r="BE169" i="2" l="1"/>
  <c r="BF169" i="2" s="1"/>
  <c r="BG169" i="2" s="1"/>
  <c r="BH169" i="2" s="1"/>
  <c r="BD170" i="2"/>
  <c r="C171" i="2"/>
  <c r="D170" i="2"/>
  <c r="G170" i="2" s="1"/>
  <c r="AK168" i="2"/>
  <c r="AL168" i="2" s="1"/>
  <c r="AM168" i="2" s="1"/>
  <c r="AI170" i="2"/>
  <c r="AJ169" i="2"/>
  <c r="AC171" i="2"/>
  <c r="Z172" i="2"/>
  <c r="P169" i="2"/>
  <c r="Q169" i="2" s="1"/>
  <c r="R169" i="2" s="1"/>
  <c r="N171" i="2"/>
  <c r="O170" i="2"/>
  <c r="BS171" i="2"/>
  <c r="BP172" i="2"/>
  <c r="AX171" i="2"/>
  <c r="AU172" i="2"/>
  <c r="BD171" i="2" l="1"/>
  <c r="BE170" i="2"/>
  <c r="BF170" i="2" s="1"/>
  <c r="BG170" i="2" s="1"/>
  <c r="BH170" i="2" s="1"/>
  <c r="H170" i="2"/>
  <c r="C172" i="2"/>
  <c r="D171" i="2"/>
  <c r="H171" i="2" s="1"/>
  <c r="AJ170" i="2"/>
  <c r="AI171" i="2"/>
  <c r="AK169" i="2"/>
  <c r="AL169" i="2" s="1"/>
  <c r="AM169" i="2" s="1"/>
  <c r="AC172" i="2"/>
  <c r="Z173" i="2"/>
  <c r="N172" i="2"/>
  <c r="O171" i="2"/>
  <c r="P170" i="2"/>
  <c r="Q170" i="2" s="1"/>
  <c r="R170" i="2" s="1"/>
  <c r="BS172" i="2"/>
  <c r="BP173" i="2"/>
  <c r="AU173" i="2"/>
  <c r="AX172" i="2"/>
  <c r="BD172" i="2" l="1"/>
  <c r="BE171" i="2"/>
  <c r="BF171" i="2" s="1"/>
  <c r="BG171" i="2" s="1"/>
  <c r="BH171" i="2" s="1"/>
  <c r="G171" i="2"/>
  <c r="C173" i="2"/>
  <c r="D172" i="2"/>
  <c r="G172" i="2" s="1"/>
  <c r="AI172" i="2"/>
  <c r="AJ171" i="2"/>
  <c r="AK171" i="2" s="1"/>
  <c r="AL171" i="2" s="1"/>
  <c r="AM171" i="2" s="1"/>
  <c r="AK170" i="2"/>
  <c r="AL170" i="2" s="1"/>
  <c r="AM170" i="2" s="1"/>
  <c r="P171" i="2"/>
  <c r="Q171" i="2" s="1"/>
  <c r="R171" i="2" s="1"/>
  <c r="N173" i="2"/>
  <c r="O172" i="2"/>
  <c r="AC173" i="2"/>
  <c r="Z174" i="2"/>
  <c r="BP174" i="2"/>
  <c r="BS173" i="2"/>
  <c r="AU174" i="2"/>
  <c r="AX173" i="2"/>
  <c r="BD173" i="2" l="1"/>
  <c r="BE172" i="2"/>
  <c r="BF172" i="2" s="1"/>
  <c r="BG172" i="2" s="1"/>
  <c r="BH172" i="2" s="1"/>
  <c r="H172" i="2"/>
  <c r="C174" i="2"/>
  <c r="D173" i="2"/>
  <c r="G173" i="2" s="1"/>
  <c r="H173" i="2"/>
  <c r="AI173" i="2"/>
  <c r="AJ172" i="2"/>
  <c r="P172" i="2"/>
  <c r="Q172" i="2" s="1"/>
  <c r="R172" i="2" s="1"/>
  <c r="N174" i="2"/>
  <c r="O173" i="2"/>
  <c r="Z175" i="2"/>
  <c r="AC174" i="2"/>
  <c r="BS174" i="2"/>
  <c r="BP175" i="2"/>
  <c r="AX174" i="2"/>
  <c r="AU175" i="2"/>
  <c r="BD174" i="2" l="1"/>
  <c r="BE173" i="2"/>
  <c r="BF173" i="2" s="1"/>
  <c r="BG173" i="2" s="1"/>
  <c r="BH173" i="2" s="1"/>
  <c r="C175" i="2"/>
  <c r="D174" i="2"/>
  <c r="G174" i="2" s="1"/>
  <c r="AK172" i="2"/>
  <c r="AL172" i="2" s="1"/>
  <c r="AM172" i="2" s="1"/>
  <c r="AI174" i="2"/>
  <c r="AJ173" i="2"/>
  <c r="AK173" i="2" s="1"/>
  <c r="AL173" i="2" s="1"/>
  <c r="AM173" i="2" s="1"/>
  <c r="P173" i="2"/>
  <c r="Q173" i="2" s="1"/>
  <c r="R173" i="2" s="1"/>
  <c r="Z176" i="2"/>
  <c r="AC175" i="2"/>
  <c r="N175" i="2"/>
  <c r="O174" i="2"/>
  <c r="BS175" i="2"/>
  <c r="BP176" i="2"/>
  <c r="AU176" i="2"/>
  <c r="AX175" i="2"/>
  <c r="H174" i="2" l="1"/>
  <c r="BE174" i="2"/>
  <c r="BF174" i="2" s="1"/>
  <c r="BG174" i="2" s="1"/>
  <c r="BH174" i="2" s="1"/>
  <c r="BD175" i="2"/>
  <c r="C176" i="2"/>
  <c r="D175" i="2"/>
  <c r="G175" i="2" s="1"/>
  <c r="AI175" i="2"/>
  <c r="AJ174" i="2"/>
  <c r="AK174" i="2" s="1"/>
  <c r="AL174" i="2" s="1"/>
  <c r="AM174" i="2" s="1"/>
  <c r="AC176" i="2"/>
  <c r="Z177" i="2"/>
  <c r="N176" i="2"/>
  <c r="O175" i="2"/>
  <c r="P174" i="2"/>
  <c r="Q174" i="2" s="1"/>
  <c r="R174" i="2" s="1"/>
  <c r="BS176" i="2"/>
  <c r="BP177" i="2"/>
  <c r="AX176" i="2"/>
  <c r="AU177" i="2"/>
  <c r="H175" i="2" l="1"/>
  <c r="BE175" i="2"/>
  <c r="BF175" i="2" s="1"/>
  <c r="BG175" i="2" s="1"/>
  <c r="BH175" i="2" s="1"/>
  <c r="BD176" i="2"/>
  <c r="C177" i="2"/>
  <c r="D176" i="2"/>
  <c r="G176" i="2" s="1"/>
  <c r="AJ175" i="2"/>
  <c r="AI176" i="2"/>
  <c r="AC177" i="2"/>
  <c r="Z178" i="2"/>
  <c r="P175" i="2"/>
  <c r="Q175" i="2" s="1"/>
  <c r="R175" i="2" s="1"/>
  <c r="N177" i="2"/>
  <c r="O176" i="2"/>
  <c r="BP178" i="2"/>
  <c r="BS177" i="2"/>
  <c r="AU178" i="2"/>
  <c r="AX177" i="2"/>
  <c r="BD177" i="2" l="1"/>
  <c r="BE176" i="2"/>
  <c r="BF176" i="2" s="1"/>
  <c r="BG176" i="2" s="1"/>
  <c r="BH176" i="2" s="1"/>
  <c r="H176" i="2"/>
  <c r="C178" i="2"/>
  <c r="D177" i="2"/>
  <c r="G177" i="2" s="1"/>
  <c r="AI177" i="2"/>
  <c r="AJ176" i="2"/>
  <c r="AK176" i="2" s="1"/>
  <c r="AL176" i="2" s="1"/>
  <c r="AM176" i="2" s="1"/>
  <c r="AK175" i="2"/>
  <c r="AL175" i="2" s="1"/>
  <c r="AM175" i="2" s="1"/>
  <c r="N178" i="2"/>
  <c r="O177" i="2"/>
  <c r="AC178" i="2"/>
  <c r="Z179" i="2"/>
  <c r="P176" i="2"/>
  <c r="Q176" i="2" s="1"/>
  <c r="R176" i="2" s="1"/>
  <c r="BP179" i="2"/>
  <c r="BS178" i="2"/>
  <c r="AU179" i="2"/>
  <c r="AX178" i="2"/>
  <c r="H177" i="2" l="1"/>
  <c r="BD178" i="2"/>
  <c r="BE177" i="2"/>
  <c r="BF177" i="2" s="1"/>
  <c r="BG177" i="2" s="1"/>
  <c r="BH177" i="2" s="1"/>
  <c r="C179" i="2"/>
  <c r="D178" i="2"/>
  <c r="G178" i="2" s="1"/>
  <c r="AI178" i="2"/>
  <c r="AJ177" i="2"/>
  <c r="P177" i="2"/>
  <c r="Q177" i="2" s="1"/>
  <c r="R177" i="2" s="1"/>
  <c r="N179" i="2"/>
  <c r="O178" i="2"/>
  <c r="AC179" i="2"/>
  <c r="Z180" i="2"/>
  <c r="BS179" i="2"/>
  <c r="BP180" i="2"/>
  <c r="AX179" i="2"/>
  <c r="AU180" i="2"/>
  <c r="H178" i="2" l="1"/>
  <c r="BE178" i="2"/>
  <c r="BF178" i="2" s="1"/>
  <c r="BG178" i="2" s="1"/>
  <c r="BH178" i="2" s="1"/>
  <c r="BD179" i="2"/>
  <c r="C180" i="2"/>
  <c r="D179" i="2"/>
  <c r="G179" i="2" s="1"/>
  <c r="AK177" i="2"/>
  <c r="AL177" i="2" s="1"/>
  <c r="AM177" i="2" s="1"/>
  <c r="AI179" i="2"/>
  <c r="AJ178" i="2"/>
  <c r="AC180" i="2"/>
  <c r="Z181" i="2"/>
  <c r="P178" i="2"/>
  <c r="Q178" i="2" s="1"/>
  <c r="R178" i="2" s="1"/>
  <c r="N180" i="2"/>
  <c r="O179" i="2"/>
  <c r="BS180" i="2"/>
  <c r="BP181" i="2"/>
  <c r="AX180" i="2"/>
  <c r="AU181" i="2"/>
  <c r="H179" i="2" l="1"/>
  <c r="BD180" i="2"/>
  <c r="BE179" i="2"/>
  <c r="BF179" i="2" s="1"/>
  <c r="BG179" i="2" s="1"/>
  <c r="BH179" i="2" s="1"/>
  <c r="C181" i="2"/>
  <c r="D180" i="2"/>
  <c r="G180" i="2" s="1"/>
  <c r="AK178" i="2"/>
  <c r="AL178" i="2" s="1"/>
  <c r="AM178" i="2" s="1"/>
  <c r="AI180" i="2"/>
  <c r="AJ179" i="2"/>
  <c r="AC181" i="2"/>
  <c r="Z182" i="2"/>
  <c r="N181" i="2"/>
  <c r="O180" i="2"/>
  <c r="P179" i="2"/>
  <c r="Q179" i="2" s="1"/>
  <c r="R179" i="2" s="1"/>
  <c r="BS181" i="2"/>
  <c r="BP182" i="2"/>
  <c r="AX181" i="2"/>
  <c r="AU182" i="2"/>
  <c r="BE180" i="2" l="1"/>
  <c r="BF180" i="2" s="1"/>
  <c r="BG180" i="2" s="1"/>
  <c r="BH180" i="2" s="1"/>
  <c r="BD181" i="2"/>
  <c r="H180" i="2"/>
  <c r="C182" i="2"/>
  <c r="D181" i="2"/>
  <c r="G181" i="2"/>
  <c r="H181" i="2"/>
  <c r="AI181" i="2"/>
  <c r="AJ180" i="2"/>
  <c r="AK179" i="2"/>
  <c r="AL179" i="2" s="1"/>
  <c r="AM179" i="2" s="1"/>
  <c r="AC182" i="2"/>
  <c r="Z183" i="2"/>
  <c r="P180" i="2"/>
  <c r="Q180" i="2" s="1"/>
  <c r="R180" i="2" s="1"/>
  <c r="N182" i="2"/>
  <c r="O181" i="2"/>
  <c r="BS182" i="2"/>
  <c r="BP183" i="2"/>
  <c r="AU183" i="2"/>
  <c r="AX182" i="2"/>
  <c r="BE181" i="2" l="1"/>
  <c r="BF181" i="2" s="1"/>
  <c r="BG181" i="2" s="1"/>
  <c r="BH181" i="2" s="1"/>
  <c r="BD182" i="2"/>
  <c r="C183" i="2"/>
  <c r="D182" i="2"/>
  <c r="G182" i="2" s="1"/>
  <c r="AK180" i="2"/>
  <c r="AL180" i="2" s="1"/>
  <c r="AM180" i="2" s="1"/>
  <c r="AI182" i="2"/>
  <c r="AJ181" i="2"/>
  <c r="N183" i="2"/>
  <c r="O182" i="2"/>
  <c r="Z184" i="2"/>
  <c r="AC183" i="2"/>
  <c r="P181" i="2"/>
  <c r="Q181" i="2" s="1"/>
  <c r="R181" i="2" s="1"/>
  <c r="BS183" i="2"/>
  <c r="BP184" i="2"/>
  <c r="AX183" i="2"/>
  <c r="AU184" i="2"/>
  <c r="H182" i="2" l="1"/>
  <c r="BD183" i="2"/>
  <c r="BE182" i="2"/>
  <c r="BF182" i="2" s="1"/>
  <c r="BG182" i="2" s="1"/>
  <c r="BH182" i="2" s="1"/>
  <c r="C184" i="2"/>
  <c r="D183" i="2"/>
  <c r="G183" i="2" s="1"/>
  <c r="AI183" i="2"/>
  <c r="AJ182" i="2"/>
  <c r="AK181" i="2"/>
  <c r="AL181" i="2" s="1"/>
  <c r="AM181" i="2" s="1"/>
  <c r="AC184" i="2"/>
  <c r="Z185" i="2"/>
  <c r="O183" i="2"/>
  <c r="N184" i="2"/>
  <c r="P182" i="2"/>
  <c r="Q182" i="2" s="1"/>
  <c r="R182" i="2" s="1"/>
  <c r="BS184" i="2"/>
  <c r="BP185" i="2"/>
  <c r="AU185" i="2"/>
  <c r="AX184" i="2"/>
  <c r="H183" i="2" l="1"/>
  <c r="BD184" i="2"/>
  <c r="BE183" i="2"/>
  <c r="BF183" i="2" s="1"/>
  <c r="BG183" i="2" s="1"/>
  <c r="BH183" i="2" s="1"/>
  <c r="C185" i="2"/>
  <c r="D184" i="2"/>
  <c r="G184" i="2" s="1"/>
  <c r="AK182" i="2"/>
  <c r="AL182" i="2" s="1"/>
  <c r="AM182" i="2" s="1"/>
  <c r="AI184" i="2"/>
  <c r="AJ183" i="2"/>
  <c r="P183" i="2"/>
  <c r="Q183" i="2" s="1"/>
  <c r="R183" i="2" s="1"/>
  <c r="O184" i="2"/>
  <c r="N185" i="2"/>
  <c r="Z186" i="2"/>
  <c r="AC185" i="2"/>
  <c r="BP186" i="2"/>
  <c r="BS185" i="2"/>
  <c r="AU186" i="2"/>
  <c r="AX185" i="2"/>
  <c r="BD185" i="2" l="1"/>
  <c r="BE184" i="2"/>
  <c r="BF184" i="2" s="1"/>
  <c r="BG184" i="2" s="1"/>
  <c r="BH184" i="2" s="1"/>
  <c r="H184" i="2"/>
  <c r="C186" i="2"/>
  <c r="D185" i="2"/>
  <c r="G185" i="2"/>
  <c r="H185" i="2"/>
  <c r="AJ184" i="2"/>
  <c r="AK184" i="2" s="1"/>
  <c r="AL184" i="2" s="1"/>
  <c r="AM184" i="2" s="1"/>
  <c r="AI185" i="2"/>
  <c r="AK183" i="2"/>
  <c r="AL183" i="2" s="1"/>
  <c r="AM183" i="2" s="1"/>
  <c r="AC186" i="2"/>
  <c r="Z187" i="2"/>
  <c r="O185" i="2"/>
  <c r="N186" i="2"/>
  <c r="P184" i="2"/>
  <c r="Q184" i="2" s="1"/>
  <c r="R184" i="2" s="1"/>
  <c r="BS186" i="2"/>
  <c r="BP187" i="2"/>
  <c r="AU187" i="2"/>
  <c r="AX186" i="2"/>
  <c r="BD186" i="2" l="1"/>
  <c r="BE185" i="2"/>
  <c r="BF185" i="2" s="1"/>
  <c r="BG185" i="2" s="1"/>
  <c r="BH185" i="2" s="1"/>
  <c r="C187" i="2"/>
  <c r="D186" i="2"/>
  <c r="G186" i="2" s="1"/>
  <c r="AI186" i="2"/>
  <c r="AJ185" i="2"/>
  <c r="P185" i="2"/>
  <c r="Q185" i="2" s="1"/>
  <c r="R185" i="2" s="1"/>
  <c r="N187" i="2"/>
  <c r="O186" i="2"/>
  <c r="Z188" i="2"/>
  <c r="AC187" i="2"/>
  <c r="BS187" i="2"/>
  <c r="BP188" i="2"/>
  <c r="AU188" i="2"/>
  <c r="AX187" i="2"/>
  <c r="H186" i="2" l="1"/>
  <c r="BD187" i="2"/>
  <c r="BE186" i="2"/>
  <c r="BF186" i="2" s="1"/>
  <c r="BG186" i="2" s="1"/>
  <c r="BH186" i="2" s="1"/>
  <c r="C188" i="2"/>
  <c r="D187" i="2"/>
  <c r="G187" i="2" s="1"/>
  <c r="AK185" i="2"/>
  <c r="AL185" i="2" s="1"/>
  <c r="AM185" i="2" s="1"/>
  <c r="AI187" i="2"/>
  <c r="AJ186" i="2"/>
  <c r="P186" i="2"/>
  <c r="Q186" i="2" s="1"/>
  <c r="R186" i="2" s="1"/>
  <c r="Z189" i="2"/>
  <c r="AC188" i="2"/>
  <c r="O187" i="2"/>
  <c r="N188" i="2"/>
  <c r="BS188" i="2"/>
  <c r="BP189" i="2"/>
  <c r="AX188" i="2"/>
  <c r="AU189" i="2"/>
  <c r="H187" i="2" l="1"/>
  <c r="BE187" i="2"/>
  <c r="BF187" i="2" s="1"/>
  <c r="BG187" i="2" s="1"/>
  <c r="BH187" i="2" s="1"/>
  <c r="BD188" i="2"/>
  <c r="C189" i="2"/>
  <c r="D188" i="2"/>
  <c r="G188" i="2" s="1"/>
  <c r="AJ187" i="2"/>
  <c r="AI188" i="2"/>
  <c r="AK186" i="2"/>
  <c r="AL186" i="2" s="1"/>
  <c r="AM186" i="2" s="1"/>
  <c r="O188" i="2"/>
  <c r="N189" i="2"/>
  <c r="P187" i="2"/>
  <c r="Q187" i="2" s="1"/>
  <c r="R187" i="2" s="1"/>
  <c r="AC189" i="2"/>
  <c r="Z190" i="2"/>
  <c r="BS189" i="2"/>
  <c r="BP190" i="2"/>
  <c r="AU190" i="2"/>
  <c r="AX189" i="2"/>
  <c r="BE188" i="2" l="1"/>
  <c r="BF188" i="2" s="1"/>
  <c r="BG188" i="2" s="1"/>
  <c r="BH188" i="2" s="1"/>
  <c r="BD189" i="2"/>
  <c r="H188" i="2"/>
  <c r="C190" i="2"/>
  <c r="D189" i="2"/>
  <c r="G189" i="2" s="1"/>
  <c r="AJ188" i="2"/>
  <c r="AI189" i="2"/>
  <c r="AK187" i="2"/>
  <c r="AL187" i="2" s="1"/>
  <c r="AM187" i="2" s="1"/>
  <c r="P188" i="2"/>
  <c r="Q188" i="2" s="1"/>
  <c r="R188" i="2" s="1"/>
  <c r="O189" i="2"/>
  <c r="N190" i="2"/>
  <c r="Z191" i="2"/>
  <c r="AC190" i="2"/>
  <c r="BS190" i="2"/>
  <c r="BP191" i="2"/>
  <c r="AX190" i="2"/>
  <c r="AU191" i="2"/>
  <c r="H189" i="2" l="1"/>
  <c r="BD190" i="2"/>
  <c r="BE189" i="2"/>
  <c r="BF189" i="2" s="1"/>
  <c r="BG189" i="2" s="1"/>
  <c r="BH189" i="2" s="1"/>
  <c r="C191" i="2"/>
  <c r="D190" i="2"/>
  <c r="G190" i="2" s="1"/>
  <c r="AI190" i="2"/>
  <c r="AJ189" i="2"/>
  <c r="AK188" i="2"/>
  <c r="AL188" i="2" s="1"/>
  <c r="AM188" i="2" s="1"/>
  <c r="P189" i="2"/>
  <c r="Q189" i="2" s="1"/>
  <c r="R189" i="2" s="1"/>
  <c r="AC191" i="2"/>
  <c r="Z192" i="2"/>
  <c r="N191" i="2"/>
  <c r="O190" i="2"/>
  <c r="BS191" i="2"/>
  <c r="BP192" i="2"/>
  <c r="AU192" i="2"/>
  <c r="AX191" i="2"/>
  <c r="H190" i="2" l="1"/>
  <c r="BE190" i="2"/>
  <c r="BF190" i="2" s="1"/>
  <c r="BG190" i="2" s="1"/>
  <c r="BH190" i="2" s="1"/>
  <c r="BD191" i="2"/>
  <c r="C192" i="2"/>
  <c r="D191" i="2"/>
  <c r="G191" i="2" s="1"/>
  <c r="AK189" i="2"/>
  <c r="AL189" i="2" s="1"/>
  <c r="AM189" i="2" s="1"/>
  <c r="AJ190" i="2"/>
  <c r="AK190" i="2" s="1"/>
  <c r="AL190" i="2" s="1"/>
  <c r="AM190" i="2" s="1"/>
  <c r="AI191" i="2"/>
  <c r="AC192" i="2"/>
  <c r="Z193" i="2"/>
  <c r="N192" i="2"/>
  <c r="O191" i="2"/>
  <c r="P190" i="2"/>
  <c r="Q190" i="2" s="1"/>
  <c r="R190" i="2" s="1"/>
  <c r="BS192" i="2"/>
  <c r="BP193" i="2"/>
  <c r="AU193" i="2"/>
  <c r="AX192" i="2"/>
  <c r="H191" i="2" l="1"/>
  <c r="BD192" i="2"/>
  <c r="BE191" i="2"/>
  <c r="BF191" i="2" s="1"/>
  <c r="BG191" i="2" s="1"/>
  <c r="BH191" i="2" s="1"/>
  <c r="C193" i="2"/>
  <c r="D192" i="2"/>
  <c r="H192" i="2" s="1"/>
  <c r="AJ191" i="2"/>
  <c r="AK191" i="2" s="1"/>
  <c r="AL191" i="2" s="1"/>
  <c r="AM191" i="2" s="1"/>
  <c r="AI192" i="2"/>
  <c r="P191" i="2"/>
  <c r="Q191" i="2" s="1"/>
  <c r="R191" i="2" s="1"/>
  <c r="N193" i="2"/>
  <c r="O192" i="2"/>
  <c r="Z194" i="2"/>
  <c r="AC193" i="2"/>
  <c r="BS193" i="2"/>
  <c r="BP194" i="2"/>
  <c r="AX193" i="2"/>
  <c r="AU194" i="2"/>
  <c r="G192" i="2" l="1"/>
  <c r="BE192" i="2"/>
  <c r="BF192" i="2" s="1"/>
  <c r="BG192" i="2" s="1"/>
  <c r="BH192" i="2" s="1"/>
  <c r="BD193" i="2"/>
  <c r="C194" i="2"/>
  <c r="D193" i="2"/>
  <c r="G193" i="2" s="1"/>
  <c r="AI193" i="2"/>
  <c r="AJ192" i="2"/>
  <c r="P192" i="2"/>
  <c r="Q192" i="2" s="1"/>
  <c r="R192" i="2" s="1"/>
  <c r="Z195" i="2"/>
  <c r="AC194" i="2"/>
  <c r="N194" i="2"/>
  <c r="O193" i="2"/>
  <c r="BS194" i="2"/>
  <c r="BP195" i="2"/>
  <c r="AX194" i="2"/>
  <c r="AU195" i="2"/>
  <c r="H193" i="2" l="1"/>
  <c r="BE193" i="2"/>
  <c r="BF193" i="2" s="1"/>
  <c r="BG193" i="2" s="1"/>
  <c r="BH193" i="2" s="1"/>
  <c r="BD194" i="2"/>
  <c r="C195" i="2"/>
  <c r="D194" i="2"/>
  <c r="H194" i="2" s="1"/>
  <c r="AK192" i="2"/>
  <c r="AL192" i="2" s="1"/>
  <c r="AM192" i="2" s="1"/>
  <c r="AJ193" i="2"/>
  <c r="AI194" i="2"/>
  <c r="AC195" i="2"/>
  <c r="Z196" i="2"/>
  <c r="N195" i="2"/>
  <c r="O194" i="2"/>
  <c r="P193" i="2"/>
  <c r="Q193" i="2" s="1"/>
  <c r="R193" i="2" s="1"/>
  <c r="BS195" i="2"/>
  <c r="BP196" i="2"/>
  <c r="AX195" i="2"/>
  <c r="AU196" i="2"/>
  <c r="BE194" i="2" l="1"/>
  <c r="BF194" i="2" s="1"/>
  <c r="BG194" i="2" s="1"/>
  <c r="BH194" i="2" s="1"/>
  <c r="BD195" i="2"/>
  <c r="G194" i="2"/>
  <c r="C196" i="2"/>
  <c r="D195" i="2"/>
  <c r="G195" i="2" s="1"/>
  <c r="AK193" i="2"/>
  <c r="AL193" i="2" s="1"/>
  <c r="AM193" i="2" s="1"/>
  <c r="AI195" i="2"/>
  <c r="AJ194" i="2"/>
  <c r="P194" i="2"/>
  <c r="Q194" i="2" s="1"/>
  <c r="R194" i="2" s="1"/>
  <c r="O195" i="2"/>
  <c r="N196" i="2"/>
  <c r="Z197" i="2"/>
  <c r="AC196" i="2"/>
  <c r="BS196" i="2"/>
  <c r="BP197" i="2"/>
  <c r="AX196" i="2"/>
  <c r="AU197" i="2"/>
  <c r="H195" i="2" l="1"/>
  <c r="BE195" i="2"/>
  <c r="BF195" i="2" s="1"/>
  <c r="BG195" i="2" s="1"/>
  <c r="BH195" i="2" s="1"/>
  <c r="BD196" i="2"/>
  <c r="C197" i="2"/>
  <c r="D196" i="2"/>
  <c r="H196" i="2" s="1"/>
  <c r="AK194" i="2"/>
  <c r="AL194" i="2" s="1"/>
  <c r="AM194" i="2" s="1"/>
  <c r="AJ195" i="2"/>
  <c r="AI196" i="2"/>
  <c r="Z198" i="2"/>
  <c r="AC197" i="2"/>
  <c r="N197" i="2"/>
  <c r="O196" i="2"/>
  <c r="P195" i="2"/>
  <c r="Q195" i="2" s="1"/>
  <c r="R195" i="2" s="1"/>
  <c r="BS197" i="2"/>
  <c r="BP198" i="2"/>
  <c r="AX197" i="2"/>
  <c r="AU198" i="2"/>
  <c r="BD197" i="2" l="1"/>
  <c r="BE196" i="2"/>
  <c r="BF196" i="2" s="1"/>
  <c r="BG196" i="2" s="1"/>
  <c r="BH196" i="2" s="1"/>
  <c r="G196" i="2"/>
  <c r="C198" i="2"/>
  <c r="D197" i="2"/>
  <c r="G197" i="2"/>
  <c r="H197" i="2"/>
  <c r="AI197" i="2"/>
  <c r="AJ196" i="2"/>
  <c r="AK196" i="2" s="1"/>
  <c r="AL196" i="2" s="1"/>
  <c r="AM196" i="2" s="1"/>
  <c r="AK195" i="2"/>
  <c r="AL195" i="2" s="1"/>
  <c r="AM195" i="2" s="1"/>
  <c r="AC198" i="2"/>
  <c r="Z199" i="2"/>
  <c r="P196" i="2"/>
  <c r="Q196" i="2" s="1"/>
  <c r="R196" i="2" s="1"/>
  <c r="O197" i="2"/>
  <c r="N198" i="2"/>
  <c r="BS198" i="2"/>
  <c r="BP199" i="2"/>
  <c r="AX198" i="2"/>
  <c r="AU199" i="2"/>
  <c r="BD198" i="2" l="1"/>
  <c r="BE197" i="2"/>
  <c r="BF197" i="2" s="1"/>
  <c r="BG197" i="2" s="1"/>
  <c r="BH197" i="2" s="1"/>
  <c r="C199" i="2"/>
  <c r="D198" i="2"/>
  <c r="H198" i="2" s="1"/>
  <c r="AJ197" i="2"/>
  <c r="AK197" i="2" s="1"/>
  <c r="AL197" i="2" s="1"/>
  <c r="AM197" i="2" s="1"/>
  <c r="AI198" i="2"/>
  <c r="Z200" i="2"/>
  <c r="AC199" i="2"/>
  <c r="P197" i="2"/>
  <c r="Q197" i="2" s="1"/>
  <c r="R197" i="2" s="1"/>
  <c r="N199" i="2"/>
  <c r="O198" i="2"/>
  <c r="BS199" i="2"/>
  <c r="BP200" i="2"/>
  <c r="AU200" i="2"/>
  <c r="AX199" i="2"/>
  <c r="G198" i="2" l="1"/>
  <c r="BD199" i="2"/>
  <c r="BE198" i="2"/>
  <c r="BF198" i="2" s="1"/>
  <c r="BG198" i="2" s="1"/>
  <c r="BH198" i="2" s="1"/>
  <c r="C200" i="2"/>
  <c r="D199" i="2"/>
  <c r="G199" i="2" s="1"/>
  <c r="AI199" i="2"/>
  <c r="AJ198" i="2"/>
  <c r="N200" i="2"/>
  <c r="O199" i="2"/>
  <c r="AC200" i="2"/>
  <c r="Z201" i="2"/>
  <c r="P198" i="2"/>
  <c r="Q198" i="2" s="1"/>
  <c r="R198" i="2" s="1"/>
  <c r="BP201" i="2"/>
  <c r="BS200" i="2"/>
  <c r="AX200" i="2"/>
  <c r="AU201" i="2"/>
  <c r="BD200" i="2" l="1"/>
  <c r="BE199" i="2"/>
  <c r="BF199" i="2" s="1"/>
  <c r="BG199" i="2" s="1"/>
  <c r="BH199" i="2" s="1"/>
  <c r="H199" i="2"/>
  <c r="C201" i="2"/>
  <c r="D200" i="2"/>
  <c r="G200" i="2" s="1"/>
  <c r="H200" i="2"/>
  <c r="AK198" i="2"/>
  <c r="AL198" i="2" s="1"/>
  <c r="AM198" i="2" s="1"/>
  <c r="AI200" i="2"/>
  <c r="AJ199" i="2"/>
  <c r="AK199" i="2" s="1"/>
  <c r="AL199" i="2" s="1"/>
  <c r="AM199" i="2" s="1"/>
  <c r="AC201" i="2"/>
  <c r="Z202" i="2"/>
  <c r="N201" i="2"/>
  <c r="O200" i="2"/>
  <c r="P199" i="2"/>
  <c r="Q199" i="2" s="1"/>
  <c r="R199" i="2" s="1"/>
  <c r="BS201" i="2"/>
  <c r="BP202" i="2"/>
  <c r="AX201" i="2"/>
  <c r="AU202" i="2"/>
  <c r="BD201" i="2" l="1"/>
  <c r="BE200" i="2"/>
  <c r="BF200" i="2" s="1"/>
  <c r="BG200" i="2" s="1"/>
  <c r="BH200" i="2" s="1"/>
  <c r="C202" i="2"/>
  <c r="D201" i="2"/>
  <c r="G201" i="2" s="1"/>
  <c r="AI201" i="2"/>
  <c r="AJ200" i="2"/>
  <c r="AK200" i="2" s="1"/>
  <c r="AL200" i="2" s="1"/>
  <c r="AM200" i="2" s="1"/>
  <c r="P200" i="2"/>
  <c r="Q200" i="2" s="1"/>
  <c r="R200" i="2" s="1"/>
  <c r="O201" i="2"/>
  <c r="N202" i="2"/>
  <c r="Z203" i="2"/>
  <c r="AC203" i="2" s="1"/>
  <c r="AC202" i="2"/>
  <c r="BS202" i="2"/>
  <c r="BP203" i="2"/>
  <c r="BS203" i="2" s="1"/>
  <c r="AU203" i="2"/>
  <c r="AX203" i="2" s="1"/>
  <c r="AX202" i="2"/>
  <c r="BE201" i="2" l="1"/>
  <c r="BF201" i="2" s="1"/>
  <c r="BG201" i="2" s="1"/>
  <c r="BH201" i="2" s="1"/>
  <c r="BD202" i="2"/>
  <c r="H201" i="2"/>
  <c r="C203" i="2"/>
  <c r="D202" i="2"/>
  <c r="G202" i="2" s="1"/>
  <c r="H202" i="2"/>
  <c r="AI202" i="2"/>
  <c r="AJ201" i="2"/>
  <c r="O202" i="2"/>
  <c r="N203" i="2"/>
  <c r="O203" i="2" s="1"/>
  <c r="P201" i="2"/>
  <c r="Q201" i="2" s="1"/>
  <c r="R201" i="2" s="1"/>
  <c r="BD203" i="2" l="1"/>
  <c r="BE203" i="2" s="1"/>
  <c r="BF203" i="2" s="1"/>
  <c r="BG203" i="2" s="1"/>
  <c r="BH203" i="2" s="1"/>
  <c r="BE202" i="2"/>
  <c r="BF202" i="2" s="1"/>
  <c r="BG202" i="2" s="1"/>
  <c r="BH202" i="2" s="1"/>
  <c r="D203" i="2"/>
  <c r="G203" i="2" s="1"/>
  <c r="AK201" i="2"/>
  <c r="AL201" i="2" s="1"/>
  <c r="AM201" i="2" s="1"/>
  <c r="AJ202" i="2"/>
  <c r="AI203" i="2"/>
  <c r="AJ203" i="2" s="1"/>
  <c r="AK203" i="2" s="1"/>
  <c r="AL203" i="2" s="1"/>
  <c r="AM203" i="2" s="1"/>
  <c r="P203" i="2"/>
  <c r="Q203" i="2" s="1"/>
  <c r="R203" i="2" s="1"/>
  <c r="P202" i="2"/>
  <c r="Q202" i="2" s="1"/>
  <c r="R202" i="2" s="1"/>
  <c r="H203" i="2" l="1"/>
  <c r="AK202" i="2"/>
  <c r="AL202" i="2" s="1"/>
  <c r="AM20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LOUSSIER Benoit</author>
  </authors>
  <commentList>
    <comment ref="E30" authorId="0" shapeId="0" xr:uid="{E5E5F663-8860-4538-89CF-BF1E8A0C5F82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recettes année i</t>
        </r>
      </text>
    </comment>
    <comment ref="F30" authorId="0" shapeId="0" xr:uid="{CA732CC6-18FF-4E3E-93CA-78B7DA0F6122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coûts année i</t>
        </r>
      </text>
    </comment>
  </commentList>
</comments>
</file>

<file path=xl/sharedStrings.xml><?xml version="1.0" encoding="utf-8"?>
<sst xmlns="http://schemas.openxmlformats.org/spreadsheetml/2006/main" count="1000" uniqueCount="363">
  <si>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</si>
  <si>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</si>
  <si>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</si>
  <si>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</si>
  <si>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</si>
  <si>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</si>
  <si>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</si>
  <si>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</si>
  <si>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</si>
  <si>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</si>
  <si>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</si>
  <si>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</si>
  <si>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</si>
  <si>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</si>
  <si>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</si>
  <si>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</si>
  <si>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</si>
  <si>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</si>
  <si>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</si>
  <si>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</si>
  <si>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</si>
  <si>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</si>
  <si>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</si>
  <si>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</si>
  <si>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</si>
  <si>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</si>
  <si>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</si>
  <si>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</si>
  <si>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</si>
  <si>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</si>
  <si>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</si>
  <si>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</si>
  <si>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</si>
  <si>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</si>
  <si>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</si>
  <si>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</si>
  <si>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</si>
  <si>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</si>
  <si>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</si>
  <si>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</si>
  <si>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</si>
  <si>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</si>
  <si>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</si>
  <si>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</si>
  <si>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</si>
  <si>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</si>
  <si>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</si>
  <si>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</si>
  <si>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</si>
  <si>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</si>
  <si>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</si>
  <si>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</si>
  <si>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</si>
  <si>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</si>
  <si>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</si>
  <si>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</si>
  <si>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</si>
  <si>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</si>
  <si>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</si>
  <si>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</si>
  <si>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</si>
  <si>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</si>
  <si>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</si>
  <si>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</si>
  <si>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</si>
  <si>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</si>
  <si>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</si>
  <si>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</si>
  <si>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</si>
  <si>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</si>
  <si>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</si>
  <si>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</si>
  <si>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</si>
  <si>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</si>
  <si>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</si>
  <si>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</si>
  <si>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</si>
  <si>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</si>
  <si>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</si>
  <si>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</si>
  <si>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</si>
  <si>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</si>
  <si>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</si>
  <si>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</si>
  <si>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</si>
  <si>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</si>
  <si>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</si>
  <si>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</si>
  <si>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</si>
  <si>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</si>
  <si>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</si>
  <si>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</si>
  <si>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</si>
  <si>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</si>
  <si>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</si>
  <si>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</si>
  <si>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</si>
  <si>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</si>
  <si>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</si>
  <si>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</si>
  <si>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</si>
  <si>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</si>
  <si>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</si>
  <si>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</si>
  <si>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</si>
  <si>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</si>
  <si>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</si>
  <si>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</si>
  <si>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</si>
  <si>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</si>
  <si>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</si>
  <si>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</si>
  <si>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</si>
  <si>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</si>
  <si>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</si>
  <si>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</si>
  <si>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</si>
  <si>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</si>
  <si>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</si>
  <si>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</si>
  <si>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</si>
  <si>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</si>
  <si>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</si>
  <si>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</si>
  <si>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</si>
  <si>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</si>
  <si>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</si>
  <si>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</si>
  <si>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</si>
  <si>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</si>
  <si>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</si>
  <si>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</si>
  <si>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</si>
  <si>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</si>
  <si>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</si>
  <si>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</si>
  <si>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</si>
  <si>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</si>
  <si>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</si>
  <si>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</si>
  <si>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</si>
  <si>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</si>
  <si>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</si>
  <si>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</si>
  <si>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</si>
  <si>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</si>
  <si>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</si>
  <si>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</si>
  <si>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</si>
  <si>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</si>
  <si>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</si>
  <si>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</si>
  <si>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</si>
  <si>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</si>
  <si>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</si>
  <si>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</si>
  <si>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</si>
  <si>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</si>
  <si>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</si>
  <si>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</si>
  <si>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</si>
  <si>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</si>
  <si>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</si>
  <si>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</si>
  <si>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</si>
  <si>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</si>
  <si>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</si>
  <si>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</si>
  <si>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</si>
  <si>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</si>
  <si>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</si>
  <si>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</si>
  <si>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</si>
  <si>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</si>
  <si>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</si>
  <si>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</si>
  <si>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</si>
  <si>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</si>
  <si>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</si>
  <si>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</si>
  <si>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</si>
  <si>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</si>
  <si>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</si>
  <si>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</si>
  <si>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</si>
  <si>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</si>
  <si>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</si>
  <si>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</si>
  <si>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</si>
  <si>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</si>
  <si>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</si>
  <si>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</si>
  <si>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</si>
  <si>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</si>
  <si>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</si>
  <si>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</si>
  <si>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</si>
  <si>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</si>
  <si>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</si>
  <si>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</si>
  <si>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</si>
  <si>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</si>
  <si>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</si>
  <si>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</si>
  <si>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</si>
  <si>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</si>
  <si>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</si>
  <si>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</si>
  <si>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</si>
  <si>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</si>
  <si>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</si>
  <si>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</si>
  <si>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</si>
  <si>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</si>
  <si>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</si>
  <si>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</si>
  <si>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</si>
  <si>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</si>
  <si>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</si>
  <si>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</si>
  <si>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</si>
  <si>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</si>
  <si>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</si>
  <si>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</si>
  <si>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</si>
  <si>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</si>
  <si>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</si>
  <si>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</si>
  <si>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</si>
  <si>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</si>
  <si>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</si>
  <si>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</si>
  <si>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</si>
  <si>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</si>
  <si>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</si>
  <si>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</si>
  <si>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</si>
  <si>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</si>
  <si>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</si>
  <si>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</si>
  <si>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</si>
  <si>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</si>
  <si>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</si>
  <si>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</si>
  <si>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</si>
  <si>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</si>
  <si>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</si>
  <si>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</si>
  <si>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</si>
  <si>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
(ha)</t>
  </si>
  <si>
    <t>Volume bois fort 
prélevé (m³/ha)</t>
  </si>
  <si>
    <t>Taux d'actualisation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</si>
  <si>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</si>
  <si>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</si>
  <si>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</si>
  <si>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</si>
  <si>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</si>
  <si>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</si>
  <si>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</si>
  <si>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</si>
  <si>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</si>
  <si>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</si>
  <si>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</si>
  <si>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</si>
  <si>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</si>
  <si>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</si>
  <si>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</si>
  <si>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</si>
  <si>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Biomasse 
racinaire accrus
(tMS/ha)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</si>
  <si>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</si>
  <si>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</si>
  <si>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</si>
  <si>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</si>
  <si>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</si>
  <si>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</si>
  <si>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</si>
  <si>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</si>
  <si>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</si>
  <si>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</si>
  <si>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</si>
  <si>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</si>
  <si>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</si>
  <si>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</si>
  <si>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</si>
  <si>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Pin d'alep </t>
  </si>
  <si>
    <t>Les calculs sont réalisés pour une surface de 1 ha.</t>
  </si>
  <si>
    <t>1.Paramètres</t>
  </si>
  <si>
    <t>Cèdre</t>
  </si>
  <si>
    <t>Chêne</t>
  </si>
  <si>
    <t>Abattage</t>
  </si>
  <si>
    <t>Débardage</t>
  </si>
  <si>
    <t>Grumier</t>
  </si>
  <si>
    <t>Taux d'aide publique</t>
  </si>
  <si>
    <t>R_i</t>
  </si>
  <si>
    <t>C_i</t>
  </si>
  <si>
    <t>Résultat_i</t>
  </si>
  <si>
    <t>VAN/ha</t>
  </si>
  <si>
    <t>Opération</t>
  </si>
  <si>
    <t>Eclaircie1</t>
  </si>
  <si>
    <t>Eclaircie2</t>
  </si>
  <si>
    <t>Coupe_definitive</t>
  </si>
  <si>
    <t>VAN ref</t>
  </si>
  <si>
    <t>3.Scénario de projet : reboisement en cèdre</t>
  </si>
  <si>
    <t>3.Scénario de projet : reboisement en chêne</t>
  </si>
  <si>
    <t>3.Scénario de projet : reboisement en cormier</t>
  </si>
  <si>
    <t>Coupe_rase</t>
  </si>
  <si>
    <t>Plantation</t>
  </si>
  <si>
    <t>Eclaircie_1</t>
  </si>
  <si>
    <t>Eclaircie_2</t>
  </si>
  <si>
    <t>VAN reboi</t>
  </si>
  <si>
    <t>Eclaircie_3</t>
  </si>
  <si>
    <t>Eclaircie_4</t>
  </si>
  <si>
    <t>Eclaircie_5</t>
  </si>
  <si>
    <t>Coupe_ensemencement</t>
  </si>
  <si>
    <t>4.Comparaison</t>
  </si>
  <si>
    <t>VANR-VANREF</t>
  </si>
  <si>
    <t>Recolte du peuplement après incendie</t>
  </si>
  <si>
    <t xml:space="preserve">Essence  </t>
  </si>
  <si>
    <t>Volume récolté (M3)</t>
  </si>
  <si>
    <t>Recette nette (euros/M3/Ha)</t>
  </si>
  <si>
    <t>Recette pour 1Ha (euros)</t>
  </si>
  <si>
    <t>Recette pour 4Ha (euros)</t>
  </si>
  <si>
    <t>Recette récolte post incendie</t>
  </si>
  <si>
    <t>Prix BDR Pin d'Alep</t>
  </si>
  <si>
    <t>Prix BDR Feuillus divers et Chêne</t>
  </si>
  <si>
    <t>Prix BDR Cèdre</t>
  </si>
  <si>
    <t>Total coût manœuvre</t>
  </si>
  <si>
    <t>Cout de plantation/1Ha</t>
  </si>
  <si>
    <t>Coût de plantation/1Ha</t>
  </si>
  <si>
    <t>PROJET</t>
  </si>
  <si>
    <t>2.Scénario de référence : Coupe rase pin d'Alep et accrus de Pin d'Alep</t>
  </si>
  <si>
    <t>Coupe</t>
  </si>
  <si>
    <t>vol récolté en m3/Ha</t>
  </si>
  <si>
    <t>Selon le Memento sylviciole pour les pinèdes de Pin d'Alep (ONF, 2015) :</t>
  </si>
  <si>
    <t>2 éclaircies à 50 et 70 ans en fertilité 2 avec une prélévement de 40% et 50%</t>
  </si>
  <si>
    <t xml:space="preserve">Selon l'amenagement forestier de Carros (ONF, 2020) </t>
  </si>
  <si>
    <t xml:space="preserve">le Pin d'Alep présente une classe de fertilité II et une productivité de 2m3/Ha/an </t>
  </si>
  <si>
    <t>Volume de bois fort sur pied (m3/Ha)</t>
  </si>
  <si>
    <t>année</t>
  </si>
  <si>
    <t>Itinéraire sylvicole du Pin d'Alep</t>
  </si>
  <si>
    <t>volume prélevé (M3/Ha)</t>
  </si>
  <si>
    <t>Coupe rase pin Alep post incendie</t>
  </si>
  <si>
    <t>Eclaircie 1</t>
  </si>
  <si>
    <t>Coupe définitive</t>
  </si>
  <si>
    <t>Cf Doc 10</t>
  </si>
  <si>
    <t>Pour 1 Ha</t>
  </si>
  <si>
    <t>Aide P (euros)</t>
  </si>
  <si>
    <t>Aide P (euros/Ha)</t>
  </si>
  <si>
    <t>PROJET SUR 4HA</t>
  </si>
  <si>
    <t>VAN REBOISEMENT PAR ESSENCE ET PROPORTION DU PROJET</t>
  </si>
  <si>
    <t>L'additionnalité économique du projet est démontrée</t>
  </si>
  <si>
    <t>Suite à une incompréhension du fonctionnement du tableur proposé pour l'analyse économique vous trouverez ci-dessous le détail de nos calculs pour évaluer le DeltaVAN du projet.</t>
  </si>
  <si>
    <t>Eclaircie 2</t>
  </si>
  <si>
    <t>Cèdre (40%)</t>
  </si>
  <si>
    <t>Chêne (40%)</t>
  </si>
  <si>
    <t>Cormier (20%)</t>
  </si>
  <si>
    <t>TOTAL VAN REBOISEMENT PROJET</t>
  </si>
  <si>
    <t>VAN REFERENCE 1HA</t>
  </si>
  <si>
    <t>VAN REFERENCE 4HA</t>
  </si>
  <si>
    <t>Pour 4 Ha</t>
  </si>
  <si>
    <t>Coût de plantation (4Ha)</t>
  </si>
  <si>
    <t>Coût de plantation net (4Ha)</t>
  </si>
  <si>
    <t>Valeurs pour 4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</si>
</sst>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.0"/>
    <numFmt numFmtId="165" formatCode="0.0%"/>
    <numFmt numFmtId="166" formatCode="_-* #,##0.0\ &quot;€&quot;_-;\-* #,##0.0\ &quot;€&quot;_-;_-* &quot;-&quot;??\ &quot;€&quot;_-;_-@_-"/>
    <numFmt numFmtId="167" formatCode="_-* #,##0.0\ &quot;€&quot;_-;\-* #,##0.0\ &quot;€&quot;_-;_-* &quot;-&quot;?\ &quot;€&quot;_-;_-@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FF0000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FF0000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6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1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4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39" xfId="0" applyFont="1" applyFill="1" applyBorder="1" applyAlignment="1" applyProtection="1">
      <alignment horizontal="center" vertical="center" wrapText="1"/>
      <protection hidden="1"/>
    </xf>
    <xf numFmtId="0" fontId="1" fillId="2" borderId="40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8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8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6" fillId="3" borderId="1" xfId="0" applyFont="1" applyFill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9" fontId="26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2" xfId="0" applyNumberForma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4" xfId="0" applyNumberFormat="1" applyFill="1" applyBorder="1" applyAlignment="1" applyProtection="1">
      <alignment horizontal="center"/>
      <protection hidden="1"/>
    </xf>
    <xf numFmtId="1" fontId="0" fillId="3" borderId="45" xfId="0" applyNumberFormat="1" applyFill="1" applyBorder="1" applyAlignment="1" applyProtection="1">
      <alignment horizontal="center"/>
      <protection hidden="1"/>
    </xf>
    <xf numFmtId="1" fontId="0" fillId="3" borderId="46" xfId="0" applyNumberFormat="1" applyFill="1" applyBorder="1" applyAlignment="1" applyProtection="1">
      <alignment horizontal="center"/>
      <protection hidden="1"/>
    </xf>
    <xf numFmtId="1" fontId="0" fillId="16" borderId="47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3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4" fontId="0" fillId="0" borderId="0" xfId="3" applyFont="1" applyAlignment="1">
      <alignment horizontal="center"/>
    </xf>
    <xf numFmtId="4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/>
    <xf numFmtId="166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/>
    <xf numFmtId="0" fontId="0" fillId="0" borderId="0" xfId="0" quotePrefix="1"/>
    <xf numFmtId="0" fontId="0" fillId="0" borderId="0" xfId="0" applyFill="1"/>
    <xf numFmtId="44" fontId="0" fillId="0" borderId="1" xfId="0" applyNumberFormat="1" applyBorder="1"/>
    <xf numFmtId="0" fontId="0" fillId="0" borderId="0" xfId="0" applyBorder="1"/>
    <xf numFmtId="0" fontId="0" fillId="0" borderId="34" xfId="0" applyBorder="1"/>
    <xf numFmtId="0" fontId="0" fillId="0" borderId="0" xfId="0" applyFill="1" applyBorder="1"/>
    <xf numFmtId="0" fontId="0" fillId="0" borderId="2" xfId="0" applyBorder="1"/>
    <xf numFmtId="0" fontId="0" fillId="0" borderId="35" xfId="0" applyBorder="1"/>
    <xf numFmtId="0" fontId="0" fillId="0" borderId="1" xfId="0" applyBorder="1" applyAlignment="1">
      <alignment horizontal="left"/>
    </xf>
    <xf numFmtId="44" fontId="0" fillId="25" borderId="1" xfId="3" applyFont="1" applyFill="1" applyBorder="1" applyAlignment="1">
      <alignment horizontal="center"/>
    </xf>
    <xf numFmtId="44" fontId="0" fillId="6" borderId="1" xfId="3" applyFont="1" applyFill="1" applyBorder="1" applyAlignment="1">
      <alignment horizontal="center"/>
    </xf>
    <xf numFmtId="0" fontId="0" fillId="0" borderId="48" xfId="0" applyBorder="1" applyAlignment="1">
      <alignment horizontal="left"/>
    </xf>
    <xf numFmtId="44" fontId="0" fillId="23" borderId="1" xfId="3" applyFont="1" applyFill="1" applyBorder="1" applyAlignment="1">
      <alignment horizontal="center"/>
    </xf>
    <xf numFmtId="44" fontId="0" fillId="0" borderId="1" xfId="3" applyFont="1" applyBorder="1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1" borderId="1" xfId="0" applyFill="1" applyBorder="1"/>
    <xf numFmtId="9" fontId="0" fillId="0" borderId="1" xfId="0" applyNumberFormat="1" applyBorder="1"/>
    <xf numFmtId="0" fontId="0" fillId="29" borderId="1" xfId="0" applyFill="1" applyBorder="1"/>
    <xf numFmtId="0" fontId="1" fillId="0" borderId="0" xfId="0" applyFont="1" applyFill="1" applyBorder="1" applyAlignment="1">
      <alignment horizontal="center"/>
    </xf>
    <xf numFmtId="166" fontId="0" fillId="0" borderId="0" xfId="0" applyNumberFormat="1" applyFill="1"/>
    <xf numFmtId="0" fontId="0" fillId="26" borderId="1" xfId="0" applyFill="1" applyBorder="1" applyAlignment="1">
      <alignment horizontal="center"/>
    </xf>
    <xf numFmtId="44" fontId="0" fillId="21" borderId="1" xfId="3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29" fillId="0" borderId="0" xfId="0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0" fontId="1" fillId="31" borderId="10" xfId="0" applyFont="1" applyFill="1" applyBorder="1" applyAlignment="1">
      <alignment horizontal="center"/>
    </xf>
    <xf numFmtId="0" fontId="1" fillId="31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6" fontId="0" fillId="19" borderId="1" xfId="0" applyNumberFormat="1" applyFill="1" applyBorder="1"/>
    <xf numFmtId="0" fontId="0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11" borderId="10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4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0" fontId="1" fillId="0" borderId="0" xfId="0" applyFont="1" applyFill="1"/>
    <xf numFmtId="166" fontId="0" fillId="2" borderId="1" xfId="0" applyNumberForma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9" borderId="1" xfId="0" applyFill="1" applyBorder="1" applyAlignment="1">
      <alignment horizontal="center" vertical="center"/>
    </xf>
    <xf numFmtId="167" fontId="0" fillId="19" borderId="1" xfId="0" applyNumberFormat="1" applyFill="1" applyBorder="1"/>
    <xf numFmtId="44" fontId="0" fillId="20" borderId="1" xfId="0" applyNumberFormat="1" applyFill="1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36" xfId="0" applyBorder="1"/>
    <xf numFmtId="0" fontId="0" fillId="0" borderId="0" xfId="0" applyBorder="1" applyAlignment="1">
      <alignment horizontal="center"/>
    </xf>
    <xf numFmtId="0" fontId="0" fillId="0" borderId="37" xfId="0" applyBorder="1"/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4" fontId="0" fillId="0" borderId="5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3" borderId="1" xfId="0" applyFont="1" applyFill="1" applyBorder="1"/>
    <xf numFmtId="0" fontId="1" fillId="10" borderId="9" xfId="0" applyFont="1" applyFill="1" applyBorder="1"/>
    <xf numFmtId="0" fontId="0" fillId="0" borderId="52" xfId="0" applyBorder="1"/>
    <xf numFmtId="0" fontId="1" fillId="0" borderId="0" xfId="0" applyFont="1" applyBorder="1" applyAlignment="1"/>
    <xf numFmtId="44" fontId="10" fillId="22" borderId="51" xfId="0" applyNumberFormat="1" applyFont="1" applyFill="1" applyBorder="1" applyAlignment="1">
      <alignment horizontal="center" vertical="center"/>
    </xf>
    <xf numFmtId="44" fontId="10" fillId="22" borderId="1" xfId="3" applyFont="1" applyFill="1" applyBorder="1" applyAlignment="1">
      <alignment horizontal="center"/>
    </xf>
    <xf numFmtId="165" fontId="0" fillId="27" borderId="1" xfId="1" applyNumberFormat="1" applyFont="1" applyFill="1" applyBorder="1" applyAlignment="1"/>
    <xf numFmtId="165" fontId="0" fillId="0" borderId="0" xfId="1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44" fontId="0" fillId="11" borderId="1" xfId="0" applyNumberFormat="1" applyFill="1" applyBorder="1"/>
    <xf numFmtId="44" fontId="0" fillId="0" borderId="1" xfId="0" applyNumberFormat="1" applyFill="1" applyBorder="1"/>
    <xf numFmtId="44" fontId="0" fillId="0" borderId="0" xfId="0" applyNumberFormat="1"/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39" xfId="0" applyFont="1" applyFill="1" applyBorder="1" applyAlignment="1" applyProtection="1">
      <alignment horizontal="center" vertical="center"/>
      <protection hidden="1"/>
    </xf>
    <xf numFmtId="0" fontId="7" fillId="4" borderId="40" xfId="0" applyFont="1" applyFill="1" applyBorder="1" applyAlignment="1" applyProtection="1">
      <alignment horizontal="center" vertical="center"/>
      <protection hidden="1"/>
    </xf>
    <xf numFmtId="0" fontId="7" fillId="4" borderId="41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39" xfId="0" applyFont="1" applyFill="1" applyBorder="1" applyAlignment="1" applyProtection="1">
      <alignment horizontal="center"/>
      <protection hidden="1"/>
    </xf>
    <xf numFmtId="0" fontId="7" fillId="4" borderId="40" xfId="0" applyFont="1" applyFill="1" applyBorder="1" applyAlignment="1" applyProtection="1">
      <alignment horizontal="center"/>
      <protection hidden="1"/>
    </xf>
    <xf numFmtId="0" fontId="7" fillId="4" borderId="41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1" fillId="28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left" vertical="center"/>
    </xf>
    <xf numFmtId="0" fontId="1" fillId="20" borderId="1" xfId="0" applyFont="1" applyFill="1" applyBorder="1" applyAlignment="1">
      <alignment horizontal="left"/>
    </xf>
    <xf numFmtId="0" fontId="29" fillId="30" borderId="3" xfId="0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/>
    </xf>
    <xf numFmtId="4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7" borderId="5" xfId="0" applyFill="1" applyBorder="1" applyAlignment="1">
      <alignment horizontal="center" wrapText="1"/>
    </xf>
    <xf numFmtId="0" fontId="0" fillId="27" borderId="7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7" borderId="39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44" fontId="0" fillId="21" borderId="1" xfId="3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8" borderId="1" xfId="0" applyFont="1" applyFill="1" applyBorder="1" applyAlignment="1">
      <alignment horizontal="center"/>
    </xf>
    <xf numFmtId="0" fontId="0" fillId="26" borderId="1" xfId="0" applyFill="1" applyBorder="1" applyAlignment="1">
      <alignment horizontal="center"/>
    </xf>
    <xf numFmtId="44" fontId="0" fillId="21" borderId="1" xfId="3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29" borderId="1" xfId="0" applyFont="1" applyFill="1" applyBorder="1" applyAlignment="1">
      <alignment horizontal="center" vertical="center"/>
    </xf>
  </cellXfs>
  <cellStyles count="4">
    <cellStyle name="Lien hypertexte" xfId="2" builtinId="8"/>
    <cellStyle name="Monétaire" xfId="3" builtinId="4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1.4155004461241056</c:v>
                </c:pt>
                <c:pt idx="2">
                  <c:v>1.6351456750475377</c:v>
                </c:pt>
                <c:pt idx="3">
                  <c:v>1.8890003074542798</c:v>
                </c:pt>
                <c:pt idx="4">
                  <c:v>2.1824111364658876</c:v>
                </c:pt>
                <c:pt idx="5">
                  <c:v>2.5215633958282324</c:v>
                </c:pt>
                <c:pt idx="6">
                  <c:v>2.9136126420752433</c:v>
                </c:pt>
                <c:pt idx="7">
                  <c:v>3.366837440232723</c:v>
                </c:pt>
                <c:pt idx="8">
                  <c:v>3.8908161433133515</c:v>
                </c:pt>
                <c:pt idx="9">
                  <c:v>4.4966315774890742</c:v>
                </c:pt>
                <c:pt idx="10">
                  <c:v>5.1971080493437229</c:v>
                </c:pt>
                <c:pt idx="11">
                  <c:v>6.0070857922025658</c:v>
                </c:pt>
                <c:pt idx="12">
                  <c:v>6.9437387805059254</c:v>
                </c:pt>
                <c:pt idx="13">
                  <c:v>8.0269427822821218</c:v>
                </c:pt>
                <c:pt idx="14">
                  <c:v>9.279701610551605</c:v>
                </c:pt>
                <c:pt idx="15">
                  <c:v>10.728640798814373</c:v>
                </c:pt>
                <c:pt idx="16">
                  <c:v>12.404579391298803</c:v>
                </c:pt>
                <c:pt idx="17">
                  <c:v>14.343192237461187</c:v>
                </c:pt>
                <c:pt idx="18">
                  <c:v>16.585777149524578</c:v>
                </c:pt>
                <c:pt idx="19">
                  <c:v>19.180143564777264</c:v>
                </c:pt>
                <c:pt idx="20">
                  <c:v>22.181642000954145</c:v>
                </c:pt>
                <c:pt idx="21">
                  <c:v>25.65435666133229</c:v>
                </c:pt>
                <c:pt idx="22">
                  <c:v>29.672487103494774</c:v>
                </c:pt>
                <c:pt idx="23">
                  <c:v>34.32194901012523</c:v>
                </c:pt>
                <c:pt idx="24">
                  <c:v>39.702228882241002</c:v>
                </c:pt>
                <c:pt idx="25">
                  <c:v>45.928533019991811</c:v>
                </c:pt>
                <c:pt idx="26">
                  <c:v>53.134277585375123</c:v>
                </c:pt>
                <c:pt idx="27">
                  <c:v>61.473973996279817</c:v>
                </c:pt>
                <c:pt idx="28">
                  <c:v>71.126572546100235</c:v>
                </c:pt>
                <c:pt idx="29">
                  <c:v>82.299337167947201</c:v>
                </c:pt>
                <c:pt idx="30">
                  <c:v>95.232335887831653</c:v>
                </c:pt>
                <c:pt idx="31">
                  <c:v>98.320643945681795</c:v>
                </c:pt>
                <c:pt idx="32">
                  <c:v>101.40654169751237</c:v>
                </c:pt>
                <c:pt idx="33">
                  <c:v>104.49011310785191</c:v>
                </c:pt>
                <c:pt idx="34">
                  <c:v>107.5714367632949</c:v>
                </c:pt>
                <c:pt idx="35">
                  <c:v>110.65058636488233</c:v>
                </c:pt>
                <c:pt idx="36">
                  <c:v>113.7276311626287</c:v>
                </c:pt>
                <c:pt idx="37">
                  <c:v>116.8026363404107</c:v>
                </c:pt>
                <c:pt idx="38">
                  <c:v>119.87566335807645</c:v>
                </c:pt>
                <c:pt idx="39">
                  <c:v>122.94677025652992</c:v>
                </c:pt>
                <c:pt idx="40">
                  <c:v>126.01601193064431</c:v>
                </c:pt>
                <c:pt idx="41">
                  <c:v>129.08344037411621</c:v>
                </c:pt>
                <c:pt idx="42">
                  <c:v>132.14910489975804</c:v>
                </c:pt>
                <c:pt idx="43">
                  <c:v>135.21305233822034</c:v>
                </c:pt>
                <c:pt idx="44">
                  <c:v>138.27532721770669</c:v>
                </c:pt>
                <c:pt idx="45">
                  <c:v>141.33597192689049</c:v>
                </c:pt>
                <c:pt idx="46">
                  <c:v>102.94861316373577</c:v>
                </c:pt>
                <c:pt idx="47">
                  <c:v>110.65058636488233</c:v>
                </c:pt>
                <c:pt idx="48">
                  <c:v>118.33939341491464</c:v>
                </c:pt>
                <c:pt idx="49">
                  <c:v>126.01601193064431</c:v>
                </c:pt>
                <c:pt idx="50">
                  <c:v>133.68129041989656</c:v>
                </c:pt>
                <c:pt idx="51">
                  <c:v>141.33597192689049</c:v>
                </c:pt>
                <c:pt idx="52">
                  <c:v>148.98071227244827</c:v>
                </c:pt>
                <c:pt idx="53">
                  <c:v>156.61609434461207</c:v>
                </c:pt>
                <c:pt idx="54">
                  <c:v>164.24263944991469</c:v>
                </c:pt>
                <c:pt idx="55">
                  <c:v>171.86081644124263</c:v>
                </c:pt>
                <c:pt idx="56">
                  <c:v>124.48162093172083</c:v>
                </c:pt>
                <c:pt idx="57">
                  <c:v>133.17060925537604</c:v>
                </c:pt>
                <c:pt idx="58">
                  <c:v>141.84592375402011</c:v>
                </c:pt>
                <c:pt idx="59">
                  <c:v>150.5085198437738</c:v>
                </c:pt>
                <c:pt idx="60">
                  <c:v>159.15923377673084</c:v>
                </c:pt>
                <c:pt idx="61">
                  <c:v>167.79880331835713</c:v>
                </c:pt>
                <c:pt idx="62">
                  <c:v>176.42788393363153</c:v>
                </c:pt>
                <c:pt idx="63">
                  <c:v>185.04706163412209</c:v>
                </c:pt>
                <c:pt idx="64">
                  <c:v>193.656863301588</c:v>
                </c:pt>
                <c:pt idx="65">
                  <c:v>202.25776507632233</c:v>
                </c:pt>
                <c:pt idx="66">
                  <c:v>145.92397027902709</c:v>
                </c:pt>
                <c:pt idx="67">
                  <c:v>155.59856479059451</c:v>
                </c:pt>
                <c:pt idx="68">
                  <c:v>165.25887019256407</c:v>
                </c:pt>
                <c:pt idx="69">
                  <c:v>174.90584046860872</c:v>
                </c:pt>
                <c:pt idx="70">
                  <c:v>184.54031561758768</c:v>
                </c:pt>
                <c:pt idx="71">
                  <c:v>194.16304064471555</c:v>
                </c:pt>
                <c:pt idx="72">
                  <c:v>203.77468058377067</c:v>
                </c:pt>
                <c:pt idx="73">
                  <c:v>213.37583253186358</c:v>
                </c:pt>
                <c:pt idx="74">
                  <c:v>222.96703540140365</c:v>
                </c:pt>
                <c:pt idx="75">
                  <c:v>232.54877790391367</c:v>
                </c:pt>
                <c:pt idx="76">
                  <c:v>164.75077334312192</c:v>
                </c:pt>
                <c:pt idx="77">
                  <c:v>172.87596436429328</c:v>
                </c:pt>
                <c:pt idx="78">
                  <c:v>180.99217685858619</c:v>
                </c:pt>
                <c:pt idx="79">
                  <c:v>189.09987078266829</c:v>
                </c:pt>
                <c:pt idx="80">
                  <c:v>197.19946337106239</c:v>
                </c:pt>
                <c:pt idx="81">
                  <c:v>205.29133473515969</c:v>
                </c:pt>
                <c:pt idx="82">
                  <c:v>213.37583253186358</c:v>
                </c:pt>
                <c:pt idx="83">
                  <c:v>221.45327588660606</c:v>
                </c:pt>
                <c:pt idx="84">
                  <c:v>229.52395871325157</c:v>
                </c:pt>
                <c:pt idx="85">
                  <c:v>237.58815254200749</c:v>
                </c:pt>
                <c:pt idx="86">
                  <c:v>245.6461089428318</c:v>
                </c:pt>
                <c:pt idx="87">
                  <c:v>253.69806161385125</c:v>
                </c:pt>
                <c:pt idx="88">
                  <c:v>261.74422819048419</c:v>
                </c:pt>
                <c:pt idx="89">
                  <c:v>269.78481182023978</c:v>
                </c:pt>
                <c:pt idx="90">
                  <c:v>277.82000253977031</c:v>
                </c:pt>
                <c:pt idx="91">
                  <c:v>196.18744401776067</c:v>
                </c:pt>
                <c:pt idx="92">
                  <c:v>205.29133473515969</c:v>
                </c:pt>
                <c:pt idx="93">
                  <c:v>214.38589248354251</c:v>
                </c:pt>
                <c:pt idx="94">
                  <c:v>223.47156942353161</c:v>
                </c:pt>
                <c:pt idx="95">
                  <c:v>232.54877790391367</c:v>
                </c:pt>
                <c:pt idx="96">
                  <c:v>241.61789541835171</c:v>
                </c:pt>
                <c:pt idx="97">
                  <c:v>250.67926877807722</c:v>
                </c:pt>
                <c:pt idx="98">
                  <c:v>259.73321764902869</c:v>
                </c:pt>
                <c:pt idx="99">
                  <c:v>268.78003756948306</c:v>
                </c:pt>
                <c:pt idx="100">
                  <c:v>277.82000253977031</c:v>
                </c:pt>
                <c:pt idx="101">
                  <c:v>286.85336725699204</c:v>
                </c:pt>
                <c:pt idx="102">
                  <c:v>295.88036905328914</c:v>
                </c:pt>
                <c:pt idx="103">
                  <c:v>304.90122958502047</c:v>
                </c:pt>
                <c:pt idx="104">
                  <c:v>313.91615631143901</c:v>
                </c:pt>
                <c:pt idx="105">
                  <c:v>322.92534379451826</c:v>
                </c:pt>
                <c:pt idx="106">
                  <c:v>241.61789541835171</c:v>
                </c:pt>
                <c:pt idx="107">
                  <c:v>265.76520570407024</c:v>
                </c:pt>
                <c:pt idx="108">
                  <c:v>289.86306359345838</c:v>
                </c:pt>
                <c:pt idx="109">
                  <c:v>313.91615631143901</c:v>
                </c:pt>
                <c:pt idx="110">
                  <c:v>337.92839403108081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917680"/>
        <c:axId val="-71916592"/>
      </c:scatterChart>
      <c:valAx>
        <c:axId val="-7191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6592"/>
        <c:crosses val="autoZero"/>
        <c:crossBetween val="midCat"/>
      </c:valAx>
      <c:valAx>
        <c:axId val="-7191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15006640"/>
        <c:axId val="-1615005552"/>
      </c:scatterChart>
      <c:valAx>
        <c:axId val="-1615006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5005552"/>
        <c:crosses val="autoZero"/>
        <c:crossBetween val="midCat"/>
      </c:valAx>
      <c:valAx>
        <c:axId val="-16150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500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3.289146308543486</c:v>
                </c:pt>
                <c:pt idx="2">
                  <c:v>3.7517687592106856</c:v>
                </c:pt>
                <c:pt idx="3">
                  <c:v>4.2796887381061834</c:v>
                </c:pt>
                <c:pt idx="4">
                  <c:v>4.8821532902605123</c:v>
                </c:pt>
                <c:pt idx="5">
                  <c:v>5.5697230255280941</c:v>
                </c:pt>
                <c:pt idx="6">
                  <c:v>6.3544592500771886</c:v>
                </c:pt>
                <c:pt idx="7">
                  <c:v>7.2501378275593753</c:v>
                </c:pt>
                <c:pt idx="8">
                  <c:v>8.2724935973111169</c:v>
                </c:pt>
                <c:pt idx="9">
                  <c:v>9.4394997261904514</c:v>
                </c:pt>
                <c:pt idx="10">
                  <c:v>10.771686998882878</c:v>
                </c:pt>
                <c:pt idx="11">
                  <c:v>12.292508770100989</c:v>
                </c:pt>
                <c:pt idx="12">
                  <c:v>14.028758124071778</c:v>
                </c:pt>
                <c:pt idx="13">
                  <c:v>16.011044726953372</c:v>
                </c:pt>
                <c:pt idx="14">
                  <c:v>18.27433993339924</c:v>
                </c:pt>
                <c:pt idx="15">
                  <c:v>20.858599938903918</c:v>
                </c:pt>
                <c:pt idx="16">
                  <c:v>23.809478177150073</c:v>
                </c:pt>
                <c:pt idx="17">
                  <c:v>27.179139771886287</c:v>
                </c:pt>
                <c:pt idx="18">
                  <c:v>31.027192695143942</c:v>
                </c:pt>
                <c:pt idx="19">
                  <c:v>35.421752391323004</c:v>
                </c:pt>
                <c:pt idx="20">
                  <c:v>40.44065903814738</c:v>
                </c:pt>
                <c:pt idx="21">
                  <c:v>46.172869374557443</c:v>
                </c:pt>
                <c:pt idx="22">
                  <c:v>52.72004818245366</c:v>
                </c:pt>
                <c:pt idx="23">
                  <c:v>60.198388121270945</c:v>
                </c:pt>
                <c:pt idx="24">
                  <c:v>68.740690747392605</c:v>
                </c:pt>
                <c:pt idx="25">
                  <c:v>78.498746279662456</c:v>
                </c:pt>
                <c:pt idx="26">
                  <c:v>89.646055083859622</c:v>
                </c:pt>
                <c:pt idx="27">
                  <c:v>102.38094004157152</c:v>
                </c:pt>
                <c:pt idx="28">
                  <c:v>116.93010605529706</c:v>
                </c:pt>
                <c:pt idx="29">
                  <c:v>133.55271105104998</c:v>
                </c:pt>
                <c:pt idx="30">
                  <c:v>152.54502212010507</c:v>
                </c:pt>
                <c:pt idx="31">
                  <c:v>157.49782623325171</c:v>
                </c:pt>
                <c:pt idx="32">
                  <c:v>162.44693439980162</c:v>
                </c:pt>
                <c:pt idx="33">
                  <c:v>167.39247537038261</c:v>
                </c:pt>
                <c:pt idx="34">
                  <c:v>172.33456964913572</c:v>
                </c:pt>
                <c:pt idx="35">
                  <c:v>177.27333024872806</c:v>
                </c:pt>
                <c:pt idx="36">
                  <c:v>182.20886335665327</c:v>
                </c:pt>
                <c:pt idx="37">
                  <c:v>187.14126892541756</c:v>
                </c:pt>
                <c:pt idx="38">
                  <c:v>192.07064119712734</c:v>
                </c:pt>
                <c:pt idx="39">
                  <c:v>196.99706917130371</c:v>
                </c:pt>
                <c:pt idx="40">
                  <c:v>201.92063702336623</c:v>
                </c:pt>
                <c:pt idx="41">
                  <c:v>206.84142448008959</c:v>
                </c:pt>
                <c:pt idx="42">
                  <c:v>211.75950715739978</c:v>
                </c:pt>
                <c:pt idx="43">
                  <c:v>216.67495686509301</c:v>
                </c:pt>
                <c:pt idx="44">
                  <c:v>221.58784188240861</c:v>
                </c:pt>
                <c:pt idx="45">
                  <c:v>226.49822720784584</c:v>
                </c:pt>
                <c:pt idx="46">
                  <c:v>231.40617478614672</c:v>
                </c:pt>
                <c:pt idx="47">
                  <c:v>236.3117437149856</c:v>
                </c:pt>
                <c:pt idx="48">
                  <c:v>241.21499043357133</c:v>
                </c:pt>
                <c:pt idx="49">
                  <c:v>246.11596889508897</c:v>
                </c:pt>
                <c:pt idx="50">
                  <c:v>251.01473072466717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914960"/>
        <c:axId val="-32378464"/>
      </c:scatterChart>
      <c:valAx>
        <c:axId val="-71914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8464"/>
        <c:crosses val="autoZero"/>
        <c:crossBetween val="midCat"/>
      </c:valAx>
      <c:valAx>
        <c:axId val="-3237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4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3.115237227815554</c:v>
                </c:pt>
                <c:pt idx="2">
                  <c:v>3.5533202619099407</c:v>
                </c:pt>
                <c:pt idx="3">
                  <c:v>4.0532266599219833</c:v>
                </c:pt>
                <c:pt idx="4">
                  <c:v>4.6237100807219944</c:v>
                </c:pt>
                <c:pt idx="5">
                  <c:v>5.2747674765978427</c:v>
                </c:pt>
                <c:pt idx="6">
                  <c:v>6.0178161894530966</c:v>
                </c:pt>
                <c:pt idx="7">
                  <c:v>6.8658963400471835</c:v>
                </c:pt>
                <c:pt idx="8">
                  <c:v>7.8339021315011861</c:v>
                </c:pt>
                <c:pt idx="9">
                  <c:v>8.938846207907261</c:v>
                </c:pt>
                <c:pt idx="10">
                  <c:v>10.200161803206147</c:v>
                </c:pt>
                <c:pt idx="11">
                  <c:v>11.640048095298281</c:v>
                </c:pt>
                <c:pt idx="12">
                  <c:v>13.283864957944408</c:v>
                </c:pt>
                <c:pt idx="13">
                  <c:v>15.160584192484187</c:v>
                </c:pt>
                <c:pt idx="14">
                  <c:v>17.303305338882428</c:v>
                </c:pt>
                <c:pt idx="15">
                  <c:v>19.749845329556901</c:v>
                </c:pt>
                <c:pt idx="16">
                  <c:v>22.543412580969406</c:v>
                </c:pt>
                <c:pt idx="17">
                  <c:v>25.733377641242154</c:v>
                </c:pt>
                <c:pt idx="18">
                  <c:v>29.376154254755306</c:v>
                </c:pt>
                <c:pt idx="19">
                  <c:v>33.536206698448176</c:v>
                </c:pt>
                <c:pt idx="20">
                  <c:v>38.287201525614094</c:v>
                </c:pt>
                <c:pt idx="21">
                  <c:v>43.713324462820673</c:v>
                </c:pt>
                <c:pt idx="22">
                  <c:v>49.910786191660414</c:v>
                </c:pt>
                <c:pt idx="23">
                  <c:v>56.989544163670324</c:v>
                </c:pt>
                <c:pt idx="24">
                  <c:v>65.075271506127606</c:v>
                </c:pt>
                <c:pt idx="25">
                  <c:v>74.311608549709746</c:v>
                </c:pt>
                <c:pt idx="26">
                  <c:v>84.862737627659143</c:v>
                </c:pt>
                <c:pt idx="27">
                  <c:v>96.916327653376001</c:v>
                </c:pt>
                <c:pt idx="28">
                  <c:v>110.6869016860128</c:v>
                </c:pt>
                <c:pt idx="29">
                  <c:v>126.4196883638574</c:v>
                </c:pt>
                <c:pt idx="30">
                  <c:v>144.39502686294233</c:v>
                </c:pt>
                <c:pt idx="31">
                  <c:v>149.0825777016685</c:v>
                </c:pt>
                <c:pt idx="32">
                  <c:v>153.7666121210157</c:v>
                </c:pt>
                <c:pt idx="33">
                  <c:v>158.44725261766806</c:v>
                </c:pt>
                <c:pt idx="34">
                  <c:v>163.12461384238844</c:v>
                </c:pt>
                <c:pt idx="35">
                  <c:v>167.79880331835713</c:v>
                </c:pt>
                <c:pt idx="36">
                  <c:v>172.4699220751078</c:v>
                </c:pt>
                <c:pt idx="37">
                  <c:v>177.13806521004517</c:v>
                </c:pt>
                <c:pt idx="38">
                  <c:v>181.80332238755173</c:v>
                </c:pt>
                <c:pt idx="39">
                  <c:v>186.46577828407851</c:v>
                </c:pt>
                <c:pt idx="40">
                  <c:v>191.12551298630106</c:v>
                </c:pt>
                <c:pt idx="41">
                  <c:v>195.78260234833928</c:v>
                </c:pt>
                <c:pt idx="42">
                  <c:v>200.43711831314488</c:v>
                </c:pt>
                <c:pt idx="43">
                  <c:v>205.08912920241872</c:v>
                </c:pt>
                <c:pt idx="44">
                  <c:v>209.7386999787991</c:v>
                </c:pt>
                <c:pt idx="45">
                  <c:v>214.38589248354245</c:v>
                </c:pt>
                <c:pt idx="46">
                  <c:v>219.03076565248196</c:v>
                </c:pt>
                <c:pt idx="47">
                  <c:v>223.67337571267652</c:v>
                </c:pt>
                <c:pt idx="48">
                  <c:v>228.31377636185218</c:v>
                </c:pt>
                <c:pt idx="49">
                  <c:v>232.95201893246733</c:v>
                </c:pt>
                <c:pt idx="50">
                  <c:v>237.58815254200749</c:v>
                </c:pt>
                <c:pt idx="51">
                  <c:v>242.2222242309158</c:v>
                </c:pt>
                <c:pt idx="52">
                  <c:v>246.85427908940071</c:v>
                </c:pt>
                <c:pt idx="53">
                  <c:v>251.48436037421268</c:v>
                </c:pt>
                <c:pt idx="54">
                  <c:v>256.1125096163592</c:v>
                </c:pt>
                <c:pt idx="55">
                  <c:v>260.73876672061448</c:v>
                </c:pt>
                <c:pt idx="56">
                  <c:v>265.36317005758787</c:v>
                </c:pt>
                <c:pt idx="57">
                  <c:v>269.98575654902891</c:v>
                </c:pt>
                <c:pt idx="58">
                  <c:v>274.60656174697812</c:v>
                </c:pt>
                <c:pt idx="59">
                  <c:v>279.2256199073027</c:v>
                </c:pt>
                <c:pt idx="60">
                  <c:v>283.84296405810716</c:v>
                </c:pt>
                <c:pt idx="61">
                  <c:v>288.45862606345253</c:v>
                </c:pt>
                <c:pt idx="62">
                  <c:v>293.07263668278028</c:v>
                </c:pt>
                <c:pt idx="63">
                  <c:v>297.6850256263923</c:v>
                </c:pt>
                <c:pt idx="64">
                  <c:v>302.29582160730934</c:v>
                </c:pt>
                <c:pt idx="65">
                  <c:v>306.90505238979614</c:v>
                </c:pt>
                <c:pt idx="66">
                  <c:v>311.51274483481558</c:v>
                </c:pt>
                <c:pt idx="67">
                  <c:v>316.1189249426497</c:v>
                </c:pt>
                <c:pt idx="68">
                  <c:v>320.7236178929042</c:v>
                </c:pt>
                <c:pt idx="69">
                  <c:v>325.32684808209285</c:v>
                </c:pt>
                <c:pt idx="70">
                  <c:v>329.92863915898073</c:v>
                </c:pt>
                <c:pt idx="71">
                  <c:v>334.52901405785127</c:v>
                </c:pt>
                <c:pt idx="72">
                  <c:v>339.12799502984507</c:v>
                </c:pt>
                <c:pt idx="73">
                  <c:v>343.72560367250861</c:v>
                </c:pt>
                <c:pt idx="74">
                  <c:v>348.32186095767747</c:v>
                </c:pt>
                <c:pt idx="75">
                  <c:v>352.9167872578102</c:v>
                </c:pt>
                <c:pt idx="76">
                  <c:v>357.51040237087665</c:v>
                </c:pt>
                <c:pt idx="77">
                  <c:v>362.10272554390008</c:v>
                </c:pt>
                <c:pt idx="78">
                  <c:v>366.69377549524069</c:v>
                </c:pt>
                <c:pt idx="79">
                  <c:v>371.28357043570492</c:v>
                </c:pt>
                <c:pt idx="80">
                  <c:v>375.87212808855401</c:v>
                </c:pt>
                <c:pt idx="81">
                  <c:v>380.45946570848531</c:v>
                </c:pt>
                <c:pt idx="82">
                  <c:v>385.04560009964825</c:v>
                </c:pt>
                <c:pt idx="83">
                  <c:v>389.63054763275699</c:v>
                </c:pt>
                <c:pt idx="84">
                  <c:v>394.21432426135442</c:v>
                </c:pt>
                <c:pt idx="85">
                  <c:v>398.79694553728069</c:v>
                </c:pt>
                <c:pt idx="86">
                  <c:v>403.3784266253918</c:v>
                </c:pt>
                <c:pt idx="87">
                  <c:v>407.95878231757439</c:v>
                </c:pt>
                <c:pt idx="88">
                  <c:v>412.53802704609865</c:v>
                </c:pt>
                <c:pt idx="89">
                  <c:v>417.1161748963454</c:v>
                </c:pt>
                <c:pt idx="90">
                  <c:v>421.69323961894656</c:v>
                </c:pt>
                <c:pt idx="91">
                  <c:v>426.26923464137008</c:v>
                </c:pt>
                <c:pt idx="92">
                  <c:v>430.84417307897934</c:v>
                </c:pt>
                <c:pt idx="93">
                  <c:v>435.41806774560104</c:v>
                </c:pt>
                <c:pt idx="94">
                  <c:v>439.99093116362343</c:v>
                </c:pt>
                <c:pt idx="95">
                  <c:v>444.56277557365314</c:v>
                </c:pt>
                <c:pt idx="96">
                  <c:v>449.13361294375403</c:v>
                </c:pt>
                <c:pt idx="97">
                  <c:v>453.70345497828936</c:v>
                </c:pt>
                <c:pt idx="98">
                  <c:v>458.27231312639043</c:v>
                </c:pt>
                <c:pt idx="99">
                  <c:v>462.84019859006759</c:v>
                </c:pt>
                <c:pt idx="100">
                  <c:v>467.40712233198587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77376"/>
        <c:axId val="-32375200"/>
      </c:scatterChart>
      <c:valAx>
        <c:axId val="-3237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5200"/>
        <c:crosses val="autoZero"/>
        <c:crossBetween val="midCat"/>
      </c:valAx>
      <c:valAx>
        <c:axId val="-3237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68672"/>
        <c:axId val="-32374112"/>
      </c:scatterChart>
      <c:valAx>
        <c:axId val="-3236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4112"/>
        <c:crosses val="autoZero"/>
        <c:crossBetween val="midCat"/>
      </c:valAx>
      <c:valAx>
        <c:axId val="-3237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6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71936"/>
        <c:axId val="-32370304"/>
      </c:scatterChart>
      <c:valAx>
        <c:axId val="-32371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0304"/>
        <c:crosses val="autoZero"/>
        <c:crossBetween val="midCat"/>
      </c:valAx>
      <c:valAx>
        <c:axId val="-323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1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68128"/>
        <c:axId val="-1810742944"/>
      </c:scatterChart>
      <c:valAx>
        <c:axId val="-3236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2944"/>
        <c:crosses val="autoZero"/>
        <c:crossBetween val="midCat"/>
      </c:valAx>
      <c:valAx>
        <c:axId val="-181074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6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2736"/>
        <c:axId val="-1810751648"/>
      </c:scatterChart>
      <c:valAx>
        <c:axId val="-1810752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1648"/>
        <c:crosses val="autoZero"/>
        <c:crossBetween val="midCat"/>
      </c:valAx>
      <c:valAx>
        <c:axId val="-181075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0016"/>
        <c:axId val="-1810747296"/>
      </c:scatterChart>
      <c:valAx>
        <c:axId val="-1810750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7296"/>
        <c:crosses val="autoZero"/>
        <c:crossBetween val="midCat"/>
      </c:valAx>
      <c:valAx>
        <c:axId val="-181074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0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0560"/>
        <c:axId val="-1810747840"/>
      </c:scatterChart>
      <c:valAx>
        <c:axId val="-1810750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7840"/>
        <c:crosses val="autoZero"/>
        <c:crossBetween val="midCat"/>
      </c:valAx>
      <c:valAx>
        <c:axId val="-18107478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115" zoomScaleNormal="115" workbookViewId="0">
      <selection activeCell="J33" sqref="J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269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270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Normal="100" workbookViewId="0">
      <selection activeCell="E21" sqref="E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H3" s="96"/>
      <c r="I3" s="96"/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8"/>
      <c r="B4" s="98"/>
      <c r="C4" s="98"/>
      <c r="D4" s="98"/>
      <c r="E4" s="98"/>
      <c r="F4" s="98"/>
      <c r="G4" s="98"/>
      <c r="H4" s="96"/>
      <c r="I4" s="96"/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</v>
      </c>
      <c r="D5" s="306" t="s">
        <v>229</v>
      </c>
      <c r="E5" s="307"/>
      <c r="F5" s="98"/>
      <c r="G5" s="98"/>
      <c r="H5" s="96"/>
      <c r="I5" s="96"/>
      <c r="J5" s="97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9"/>
      <c r="B6" s="99"/>
      <c r="C6" s="100"/>
      <c r="D6" s="92"/>
      <c r="E6" s="92"/>
      <c r="F6" s="29"/>
      <c r="G6" s="29"/>
      <c r="H6" s="101"/>
      <c r="I6" s="101"/>
      <c r="J6" s="102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.25" x14ac:dyDescent="0.25">
      <c r="A7" s="303" t="s">
        <v>226</v>
      </c>
      <c r="B7" s="303"/>
      <c r="C7" s="98"/>
      <c r="D7" s="98"/>
      <c r="E7" s="5"/>
      <c r="F7" s="98"/>
      <c r="G7" s="98"/>
      <c r="H7" s="96"/>
      <c r="I7" s="96"/>
      <c r="J7" s="9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253</v>
      </c>
      <c r="D8" s="30" t="s">
        <v>254</v>
      </c>
      <c r="E8" s="31" t="s">
        <v>252</v>
      </c>
      <c r="F8" s="32" t="s">
        <v>230</v>
      </c>
      <c r="G8" s="5"/>
      <c r="H8" s="5"/>
      <c r="I8" s="103"/>
      <c r="J8" s="9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0.4</v>
      </c>
      <c r="D9" s="36">
        <f t="shared" ref="D9:D18" si="0">C9*$C$5</f>
        <v>1.6</v>
      </c>
      <c r="E9" s="37">
        <v>110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0"/>
      <c r="J9" s="97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</v>
      </c>
      <c r="C10" s="35">
        <v>0.4</v>
      </c>
      <c r="D10" s="36">
        <f t="shared" si="0"/>
        <v>1.6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0"/>
      <c r="J10" s="9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0.2</v>
      </c>
      <c r="D11" s="36">
        <f t="shared" si="0"/>
        <v>0.8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0"/>
      <c r="J11" s="9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G12" s="5"/>
      <c r="H12" s="71"/>
      <c r="I12" s="110"/>
      <c r="J12" s="9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0"/>
      <c r="J13" s="9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0"/>
      <c r="J14" s="9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0"/>
      <c r="J15" s="9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0"/>
      <c r="J16" s="97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0"/>
      <c r="J17" s="97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0"/>
      <c r="J18" s="97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4"/>
      <c r="B19" s="39" t="s">
        <v>175</v>
      </c>
      <c r="C19" s="40">
        <f>SUM(C9:C18)</f>
        <v>1</v>
      </c>
      <c r="D19" s="41">
        <f>SUM(D9:D18)</f>
        <v>4</v>
      </c>
      <c r="E19" s="5"/>
      <c r="F19" s="105"/>
      <c r="G19" s="105"/>
      <c r="H19" s="106"/>
      <c r="I19" s="105"/>
      <c r="J19" s="9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4"/>
      <c r="B20" s="42" t="s">
        <v>230</v>
      </c>
      <c r="C20" s="43" t="str">
        <f>IF(C19&gt;100%,"Erreur : corrigez","OK")</f>
        <v>OK</v>
      </c>
      <c r="D20" s="107"/>
      <c r="E20" s="5"/>
      <c r="F20" s="101"/>
      <c r="G20" s="101"/>
      <c r="H20" s="106"/>
      <c r="I20" s="105"/>
      <c r="J20" s="97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D21" s="5"/>
      <c r="E21" s="5"/>
      <c r="F21" s="5"/>
      <c r="G21" s="5"/>
      <c r="H21" s="108"/>
      <c r="I21" s="109"/>
      <c r="J21" s="9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100"/>
      <c r="D22" s="100"/>
      <c r="E22" s="100"/>
      <c r="F22" s="100"/>
      <c r="G22" s="100"/>
      <c r="H22" s="111"/>
      <c r="I22" s="102"/>
      <c r="J22" s="102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5">
      <c r="A23" s="5"/>
      <c r="B23" s="5"/>
      <c r="C23" s="5"/>
      <c r="D23" s="5"/>
      <c r="E23" s="5"/>
      <c r="F23" s="5"/>
      <c r="G23" s="5"/>
      <c r="H23" s="112"/>
      <c r="I23" s="97"/>
      <c r="J23" s="9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13"/>
      <c r="F24" s="113"/>
      <c r="G24" s="113"/>
      <c r="H24" s="71"/>
      <c r="I24" s="113"/>
      <c r="J24" s="11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15"/>
      <c r="E25" s="5"/>
      <c r="F25" s="115"/>
      <c r="G25" s="114"/>
      <c r="H25" s="71"/>
      <c r="I25" s="114"/>
      <c r="J25" s="11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13"/>
      <c r="F26" s="113"/>
      <c r="G26" s="113"/>
      <c r="H26" s="5"/>
      <c r="I26" s="113"/>
      <c r="J26" s="113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13"/>
      <c r="F27" s="113"/>
      <c r="G27" s="113"/>
      <c r="H27" s="5"/>
      <c r="I27" s="113"/>
      <c r="J27" s="113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C28" s="5"/>
      <c r="D28" s="5"/>
      <c r="E28" s="5"/>
      <c r="F28" s="5"/>
      <c r="G28" s="5"/>
      <c r="H28" s="97"/>
      <c r="I28" s="97"/>
      <c r="J28" s="97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C29" s="5"/>
      <c r="D29" s="5"/>
      <c r="E29" s="5"/>
      <c r="F29" s="5"/>
      <c r="G29" s="5"/>
      <c r="H29" s="97"/>
      <c r="I29" s="97"/>
      <c r="J29" s="97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C30" s="100"/>
      <c r="D30" s="100"/>
      <c r="E30" s="100"/>
      <c r="F30" s="100"/>
      <c r="G30" s="100"/>
      <c r="H30" s="102"/>
      <c r="I30" s="102"/>
      <c r="J30" s="102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5">
      <c r="A31" s="5"/>
      <c r="B31" s="5"/>
      <c r="C31" s="5"/>
      <c r="D31" s="5"/>
      <c r="E31" s="5"/>
      <c r="F31" s="5"/>
      <c r="G31" s="5"/>
      <c r="H31" s="97"/>
      <c r="I31" s="97"/>
      <c r="J31" s="9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16"/>
      <c r="J34" s="11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250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8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90</v>
      </c>
      <c r="C36" s="63"/>
      <c r="D36" s="63">
        <v>0</v>
      </c>
      <c r="E36" s="54"/>
      <c r="F36" s="54"/>
      <c r="G36" s="54"/>
      <c r="H36" s="54"/>
      <c r="I36" s="52">
        <f>IFERROR(B36/A36,"")</f>
        <v>3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45</v>
      </c>
      <c r="B37" s="63">
        <v>135</v>
      </c>
      <c r="C37" s="63">
        <v>1</v>
      </c>
      <c r="D37" s="63">
        <v>45</v>
      </c>
      <c r="E37" s="54"/>
      <c r="F37" s="54"/>
      <c r="G37" s="54"/>
      <c r="H37" s="54"/>
      <c r="I37" s="56">
        <f t="shared" ref="I37:I55" si="1">IF(A37&lt;&gt;0,(B37-(B36-D36))/(A37-A36),"")</f>
        <v>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55</v>
      </c>
      <c r="B38" s="63">
        <v>165</v>
      </c>
      <c r="C38" s="63">
        <v>2</v>
      </c>
      <c r="D38" s="63">
        <v>55</v>
      </c>
      <c r="E38" s="54"/>
      <c r="F38" s="54"/>
      <c r="G38" s="54"/>
      <c r="H38" s="54"/>
      <c r="I38" s="56">
        <f t="shared" si="1"/>
        <v>7.5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65</v>
      </c>
      <c r="B39" s="63">
        <v>195</v>
      </c>
      <c r="C39" s="63">
        <v>3</v>
      </c>
      <c r="D39" s="63">
        <v>65</v>
      </c>
      <c r="E39" s="54"/>
      <c r="F39" s="54"/>
      <c r="G39" s="54"/>
      <c r="H39" s="54"/>
      <c r="I39" s="52">
        <f t="shared" si="1"/>
        <v>8.5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75</v>
      </c>
      <c r="B40" s="63">
        <v>225</v>
      </c>
      <c r="C40" s="63">
        <v>4</v>
      </c>
      <c r="D40" s="63">
        <v>75</v>
      </c>
      <c r="E40" s="54"/>
      <c r="F40" s="54"/>
      <c r="G40" s="54"/>
      <c r="H40" s="54"/>
      <c r="I40" s="52">
        <f t="shared" si="1"/>
        <v>9.5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90</v>
      </c>
      <c r="B41" s="63">
        <v>270</v>
      </c>
      <c r="C41" s="63">
        <v>5</v>
      </c>
      <c r="D41" s="63">
        <v>90</v>
      </c>
      <c r="E41" s="54"/>
      <c r="F41" s="54"/>
      <c r="G41" s="54"/>
      <c r="H41" s="54"/>
      <c r="I41" s="56">
        <f t="shared" si="1"/>
        <v>8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105</v>
      </c>
      <c r="B42" s="63">
        <v>315</v>
      </c>
      <c r="C42" s="63">
        <v>6</v>
      </c>
      <c r="D42" s="63">
        <v>105</v>
      </c>
      <c r="E42" s="54"/>
      <c r="F42" s="54"/>
      <c r="G42" s="54"/>
      <c r="H42" s="54"/>
      <c r="I42" s="56">
        <f t="shared" si="1"/>
        <v>9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110</v>
      </c>
      <c r="B43" s="63">
        <v>330</v>
      </c>
      <c r="C43" s="63">
        <v>7</v>
      </c>
      <c r="D43" s="63">
        <v>330</v>
      </c>
      <c r="E43" s="54"/>
      <c r="F43" s="54"/>
      <c r="G43" s="54"/>
      <c r="H43" s="54"/>
      <c r="I43" s="52">
        <f t="shared" si="1"/>
        <v>24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vert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1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16"/>
      <c r="J60" s="117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250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8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53">
        <v>60</v>
      </c>
      <c r="C62" s="53">
        <v>0</v>
      </c>
      <c r="D62" s="53">
        <v>0</v>
      </c>
      <c r="E62" s="54"/>
      <c r="F62" s="54"/>
      <c r="G62" s="54"/>
      <c r="H62" s="54"/>
      <c r="I62" s="56">
        <f>IFERROR(B62/A62,"")</f>
        <v>2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50</v>
      </c>
      <c r="B63" s="53">
        <v>100</v>
      </c>
      <c r="C63" s="53">
        <v>1</v>
      </c>
      <c r="D63" s="53">
        <v>100</v>
      </c>
      <c r="E63" s="54"/>
      <c r="F63" s="54"/>
      <c r="G63" s="54"/>
      <c r="H63" s="54"/>
      <c r="I63" s="52">
        <f t="shared" ref="I63:I81" si="2">IF(A63&lt;&gt;0,(B63-(B62-D62))/(A63-A62),"")</f>
        <v>2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53"/>
      <c r="C64" s="53"/>
      <c r="D64" s="53"/>
      <c r="E64" s="54"/>
      <c r="F64" s="54"/>
      <c r="G64" s="54"/>
      <c r="H64" s="54"/>
      <c r="I64" s="52" t="str">
        <f t="shared" si="2"/>
        <v/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53"/>
      <c r="C65" s="53"/>
      <c r="D65" s="53"/>
      <c r="E65" s="54"/>
      <c r="F65" s="54"/>
      <c r="G65" s="54"/>
      <c r="H65" s="54"/>
      <c r="I65" s="52" t="str">
        <f t="shared" si="2"/>
        <v/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53"/>
      <c r="C66" s="53"/>
      <c r="D66" s="53"/>
      <c r="E66" s="54"/>
      <c r="F66" s="54"/>
      <c r="G66" s="54"/>
      <c r="H66" s="54"/>
      <c r="I66" s="52" t="str">
        <f t="shared" si="2"/>
        <v/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53"/>
      <c r="C67" s="53"/>
      <c r="D67" s="53"/>
      <c r="E67" s="54"/>
      <c r="F67" s="54"/>
      <c r="G67" s="54"/>
      <c r="H67" s="54"/>
      <c r="I67" s="52" t="str">
        <f t="shared" si="2"/>
        <v/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53"/>
      <c r="C68" s="53"/>
      <c r="D68" s="53"/>
      <c r="E68" s="54"/>
      <c r="F68" s="54"/>
      <c r="G68" s="54"/>
      <c r="H68" s="54"/>
      <c r="I68" s="52" t="str">
        <f t="shared" si="2"/>
        <v/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19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16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250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63">
        <v>30</v>
      </c>
      <c r="B88" s="63">
        <v>60</v>
      </c>
      <c r="C88" s="63"/>
      <c r="D88" s="63">
        <v>0</v>
      </c>
      <c r="E88" s="93"/>
      <c r="F88" s="93"/>
      <c r="G88" s="93"/>
      <c r="H88" s="93"/>
      <c r="I88" s="56">
        <f>IFERROR(B88/A88,"")</f>
        <v>2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63">
        <v>100</v>
      </c>
      <c r="B89" s="63">
        <v>200</v>
      </c>
      <c r="C89" s="63">
        <v>1</v>
      </c>
      <c r="D89" s="63">
        <v>200</v>
      </c>
      <c r="E89" s="93"/>
      <c r="F89" s="93"/>
      <c r="G89" s="93"/>
      <c r="H89" s="93"/>
      <c r="I89" s="56">
        <f t="shared" ref="I89:I107" si="3">IF(A89&lt;&gt;0,(B89-(B88-D88))/(A89-A88),"")</f>
        <v>2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6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6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6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6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1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16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250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63"/>
      <c r="B114" s="63"/>
      <c r="C114" s="63"/>
      <c r="D114" s="63"/>
      <c r="E114" s="93"/>
      <c r="F114" s="93"/>
      <c r="G114" s="93"/>
      <c r="H114" s="93"/>
      <c r="I114" s="56" t="str">
        <f>IFERROR(B114/A114,"")</f>
        <v/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63"/>
      <c r="B115" s="63"/>
      <c r="C115" s="63"/>
      <c r="D115" s="63"/>
      <c r="E115" s="93"/>
      <c r="F115" s="93"/>
      <c r="G115" s="93"/>
      <c r="H115" s="93"/>
      <c r="I115" s="56" t="str">
        <f t="shared" ref="I115:I133" si="4">IF(A115&lt;&gt;0,(B115-(B114-D114))/(A115-A114),"")</f>
        <v/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63"/>
      <c r="B116" s="63"/>
      <c r="C116" s="63"/>
      <c r="D116" s="63"/>
      <c r="E116" s="93"/>
      <c r="F116" s="93"/>
      <c r="G116" s="93"/>
      <c r="H116" s="93"/>
      <c r="I116" s="56" t="str">
        <f t="shared" si="4"/>
        <v/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63"/>
      <c r="B117" s="63"/>
      <c r="C117" s="63"/>
      <c r="D117" s="63"/>
      <c r="E117" s="93"/>
      <c r="F117" s="93"/>
      <c r="G117" s="93"/>
      <c r="H117" s="93"/>
      <c r="I117" s="56" t="str">
        <f t="shared" si="4"/>
        <v/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63"/>
      <c r="B118" s="63"/>
      <c r="C118" s="63"/>
      <c r="D118" s="63"/>
      <c r="E118" s="93"/>
      <c r="F118" s="93"/>
      <c r="G118" s="93"/>
      <c r="H118" s="93"/>
      <c r="I118" s="56" t="str">
        <f t="shared" si="4"/>
        <v/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63"/>
      <c r="B119" s="63"/>
      <c r="C119" s="63"/>
      <c r="D119" s="63"/>
      <c r="E119" s="93"/>
      <c r="F119" s="93"/>
      <c r="G119" s="93"/>
      <c r="H119" s="93"/>
      <c r="I119" s="56" t="str">
        <f t="shared" si="4"/>
        <v/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1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16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250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19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16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250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1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16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250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19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16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250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19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16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250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19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16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250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E1" zoomScale="115" zoomScaleNormal="115" workbookViewId="0">
      <selection activeCell="L14" sqref="L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20"/>
      <c r="K1" s="120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21" t="s">
        <v>274</v>
      </c>
      <c r="C5" s="121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5"/>
      <c r="B6" s="121"/>
      <c r="C6" s="121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22"/>
      <c r="B7" s="29" t="s">
        <v>273</v>
      </c>
      <c r="C7" s="123" t="s">
        <v>214</v>
      </c>
      <c r="D7" s="124"/>
      <c r="E7" s="124"/>
      <c r="F7" s="29" t="s">
        <v>273</v>
      </c>
      <c r="G7" s="123" t="s">
        <v>215</v>
      </c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</row>
    <row r="8" spans="1:38" ht="17.25" customHeight="1" x14ac:dyDescent="0.25">
      <c r="A8" s="128">
        <v>1</v>
      </c>
      <c r="B8" s="64">
        <v>0</v>
      </c>
      <c r="C8" s="52" t="s">
        <v>177</v>
      </c>
      <c r="D8" s="5"/>
      <c r="E8" s="128">
        <v>4</v>
      </c>
      <c r="F8" s="64">
        <v>0</v>
      </c>
      <c r="G8" s="125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28">
        <v>2</v>
      </c>
      <c r="B9" s="64">
        <v>0</v>
      </c>
      <c r="C9" s="131" t="s">
        <v>216</v>
      </c>
      <c r="D9" s="5"/>
      <c r="E9" s="128">
        <v>5</v>
      </c>
      <c r="F9" s="64">
        <v>1</v>
      </c>
      <c r="G9" s="126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28">
        <v>3</v>
      </c>
      <c r="B10" s="64">
        <v>0</v>
      </c>
      <c r="C10" s="132" t="s">
        <v>217</v>
      </c>
      <c r="D10" s="5"/>
      <c r="E10" s="5"/>
      <c r="F10" s="129">
        <f>SUM(F7:F9)</f>
        <v>1</v>
      </c>
      <c r="G10" s="127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5"/>
      <c r="B11" s="129">
        <v>0</v>
      </c>
      <c r="C11" s="127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122"/>
      <c r="B13" s="130"/>
      <c r="C13" s="121" t="s">
        <v>256</v>
      </c>
      <c r="D13" s="122"/>
      <c r="E13" s="122"/>
      <c r="F13" s="130"/>
      <c r="G13" s="121" t="s">
        <v>280</v>
      </c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</row>
    <row r="14" spans="1:38" s="4" customFormat="1" ht="21" customHeight="1" x14ac:dyDescent="0.25">
      <c r="A14" s="122"/>
      <c r="B14" s="130"/>
      <c r="C14" s="121" t="s">
        <v>279</v>
      </c>
      <c r="D14" s="122"/>
      <c r="E14" s="122"/>
      <c r="F14" s="130"/>
      <c r="G14" s="121" t="s">
        <v>272</v>
      </c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</row>
    <row r="15" spans="1:38" x14ac:dyDescent="0.25">
      <c r="A15" s="5"/>
      <c r="B15" s="29" t="s">
        <v>273</v>
      </c>
      <c r="C15" s="5"/>
      <c r="D15" s="5"/>
      <c r="E15" s="5"/>
      <c r="F15" s="5"/>
      <c r="G15" s="2" t="s">
        <v>90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5"/>
      <c r="B16" s="64">
        <v>0</v>
      </c>
      <c r="C16" s="133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5"/>
      <c r="B17" s="64">
        <v>0</v>
      </c>
      <c r="C17" s="133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5"/>
      <c r="B18" s="64">
        <v>0</v>
      </c>
      <c r="C18" s="133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5"/>
      <c r="B19" s="129">
        <f>SUM(B16:B18)</f>
        <v>0</v>
      </c>
      <c r="C19" s="127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100"/>
      <c r="C24" s="100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5"/>
      <c r="C25" s="5"/>
      <c r="D25" s="100"/>
      <c r="E25" s="10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Cèdre de l'Atlas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vert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Cormier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268</v>
      </c>
      <c r="E2" s="6" t="s">
        <v>276</v>
      </c>
      <c r="F2" s="6" t="s">
        <v>275</v>
      </c>
      <c r="G2" s="6" t="s">
        <v>281</v>
      </c>
      <c r="H2" s="69" t="s">
        <v>277</v>
      </c>
      <c r="I2" s="72" t="s">
        <v>276</v>
      </c>
      <c r="J2" s="73" t="s">
        <v>275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281</v>
      </c>
      <c r="R2" s="7" t="s">
        <v>278</v>
      </c>
      <c r="S2" s="7" t="s">
        <v>282</v>
      </c>
      <c r="T2" s="7" t="s">
        <v>283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276</v>
      </c>
      <c r="AE2" s="73" t="s">
        <v>275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281</v>
      </c>
      <c r="AM2" s="7" t="s">
        <v>278</v>
      </c>
      <c r="AN2" s="7" t="s">
        <v>282</v>
      </c>
      <c r="AO2" s="7" t="s">
        <v>283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276</v>
      </c>
      <c r="AZ2" s="73" t="s">
        <v>275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281</v>
      </c>
      <c r="BH2" s="7" t="s">
        <v>278</v>
      </c>
      <c r="BI2" s="7" t="s">
        <v>282</v>
      </c>
      <c r="BJ2" s="7" t="s">
        <v>283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276</v>
      </c>
      <c r="BU2" s="73" t="s">
        <v>275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281</v>
      </c>
      <c r="CC2" s="7" t="s">
        <v>278</v>
      </c>
      <c r="CD2" s="7" t="s">
        <v>282</v>
      </c>
      <c r="CE2" s="7" t="s">
        <v>283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276</v>
      </c>
      <c r="CP2" s="73" t="s">
        <v>275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281</v>
      </c>
      <c r="CX2" s="7" t="s">
        <v>278</v>
      </c>
      <c r="CY2" s="7" t="s">
        <v>282</v>
      </c>
      <c r="CZ2" s="7" t="s">
        <v>283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276</v>
      </c>
      <c r="DK2" s="73" t="s">
        <v>275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281</v>
      </c>
      <c r="DS2" s="7" t="s">
        <v>278</v>
      </c>
      <c r="DT2" s="7" t="s">
        <v>282</v>
      </c>
      <c r="DU2" s="7" t="s">
        <v>283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276</v>
      </c>
      <c r="EF2" s="73" t="s">
        <v>275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281</v>
      </c>
      <c r="EN2" s="7" t="s">
        <v>278</v>
      </c>
      <c r="EO2" s="7" t="s">
        <v>282</v>
      </c>
      <c r="EP2" s="7" t="s">
        <v>283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276</v>
      </c>
      <c r="FA2" s="73" t="s">
        <v>275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281</v>
      </c>
      <c r="FI2" s="7" t="s">
        <v>278</v>
      </c>
      <c r="FJ2" s="7" t="s">
        <v>282</v>
      </c>
      <c r="FK2" s="7" t="s">
        <v>283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276</v>
      </c>
      <c r="FV2" s="73" t="s">
        <v>275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281</v>
      </c>
      <c r="GD2" s="7" t="s">
        <v>278</v>
      </c>
      <c r="GE2" s="7" t="s">
        <v>282</v>
      </c>
      <c r="GF2" s="7" t="s">
        <v>283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276</v>
      </c>
      <c r="GQ2" s="73" t="s">
        <v>275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281</v>
      </c>
      <c r="GY2" s="7" t="s">
        <v>278</v>
      </c>
      <c r="GZ2" s="7" t="s">
        <v>282</v>
      </c>
      <c r="HA2" s="7" t="s">
        <v>283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107.50488288359907</v>
      </c>
      <c r="T3" s="62">
        <f>$R$33-$H$33</f>
        <v>74.47942577721966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86.460089663462668</v>
      </c>
      <c r="AO3" s="62">
        <f>$AM$33-$H$33</f>
        <v>131.79211200949311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191.48961138243084</v>
      </c>
      <c r="BJ3" s="62">
        <f>$BH$33-$H$33</f>
        <v>123.64211675233031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$CC$33-$H$33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0.29250000000000004</v>
      </c>
      <c r="D4" s="12">
        <f>IFERROR(EXP(-1.0587+0.8836*LN(C4)+0.284),0)</f>
        <v>0.15553240371736005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3.4584957479936569</v>
      </c>
      <c r="H4" s="70">
        <f t="shared" ref="H4:H67" si="1">(B4+E4+F4)*44/12+(C4+D4)*0.475*44/12</f>
        <v>294.1136564364744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</v>
      </c>
      <c r="N4" s="14">
        <f>IF(A4&lt;'Données projet'!$A$36,$K$205^A4,IF(A4='Données projet'!$A$36,'Données projet'!$B$36,N3+M4-V3))</f>
        <v>1.1618268717007418</v>
      </c>
      <c r="O4" s="14">
        <f>N4*VLOOKUP('Données projet'!$B$9,Paramètres!$A$1:$I$88,3,0)*VLOOKUP('Données projet'!$B$9,Paramètres!$A$1:$I$88,5,0)</f>
        <v>0.54373497595594711</v>
      </c>
      <c r="P4" s="14">
        <f>EXP(-1.0587+0.8836*LN(O4)+0.284)</f>
        <v>0.26899255291913748</v>
      </c>
      <c r="Q4" s="22">
        <f t="shared" ref="Q4:Q34" si="2">(O4+P4)*0.475*44/12</f>
        <v>1.4155004461241056</v>
      </c>
      <c r="R4" s="62">
        <f t="shared" si="0"/>
        <v>294.74883377945741</v>
      </c>
      <c r="S4" s="62">
        <f ca="1">AVERAGE(OFFSET($R$3,0,0,'Données projet'!$E$9+1,1))-AVERAGE(OFFSET($H$3,0,0,'Données projet'!$E$9+1,1))</f>
        <v>107.50488288359907</v>
      </c>
      <c r="T4" s="62">
        <f t="shared" ref="T4:T66" si="3">$R$33-$H$33</f>
        <v>74.47942577721966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</v>
      </c>
      <c r="AI4" s="14">
        <f>IF(A4&lt;'Données projet'!$A$62,$AF$205^A4,IF(A4='Données projet'!$A$62,'Données projet'!$B$62,AI3+AH4-AQ3))</f>
        <v>1.1462298347576707</v>
      </c>
      <c r="AJ4" s="14">
        <f>AI4*VLOOKUP('Données projet'!$B$10,Paramètres!$A$1:$I$88,3,0)*VLOOKUP('Données projet'!$B$10,Paramètres!$A$1:$I$88,5,0)</f>
        <v>1.3053265358220354</v>
      </c>
      <c r="AK4" s="14">
        <f>EXP(-1.0587+0.8836*LN(AJ4)+0.284)</f>
        <v>0.58317852171489448</v>
      </c>
      <c r="AL4" s="22">
        <f t="shared" ref="AL4:AL67" si="5">(AJ4+AK4)*0.475*44/12</f>
        <v>3.289146308543486</v>
      </c>
      <c r="AM4" s="62">
        <f t="shared" ref="AM4:AM67" si="6">AL4+(AD4+AE4)*44/12</f>
        <v>296.62247964187679</v>
      </c>
      <c r="AN4" s="62">
        <f ca="1">AVERAGE(OFFSET($AM$3,0,0,'Données projet'!$E$10+1,1))-AVERAGE(OFFSET($H$3,0,0,'Données projet'!$E$10+1,1))</f>
        <v>86.460089663462668</v>
      </c>
      <c r="AO4" s="62">
        <f t="shared" ref="AO4:AO67" si="7">$AM$33-$H$33</f>
        <v>131.79211200949311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</v>
      </c>
      <c r="BD4" s="13">
        <f>IF(A4&lt;'Données projet'!$A$88,$BA$205^A4,IF(A4='Données projet'!$A$88,'Données projet'!$B$88,BD3+BC4-BL3))</f>
        <v>1.1462298347576707</v>
      </c>
      <c r="BE4" s="14">
        <f>BD4*VLOOKUP('Données projet'!$B$11,Paramètres!$A$1:$I$88,3,0)*VLOOKUP('Données projet'!$B$11,Paramètres!$A$1:$I$88,5,0)</f>
        <v>1.2338017941331567</v>
      </c>
      <c r="BF4" s="14">
        <f>EXP(-1.0587+0.8836*LN(BE4)+0.284)</f>
        <v>0.5548511596365393</v>
      </c>
      <c r="BG4" s="22">
        <f t="shared" ref="BG4:BG67" si="9">(BE4+BF4)*0.475*44/12</f>
        <v>3.115237227815554</v>
      </c>
      <c r="BH4" s="62">
        <f t="shared" ref="BH4:BH67" si="10">BG4+(AY4+AZ4)*44/12</f>
        <v>296.44857056114887</v>
      </c>
      <c r="BI4" s="62">
        <f ca="1">AVERAGE(OFFSET($BH$3,0,0,'Données projet'!$E$11+1,1))-AVERAGE(OFFSET($H$3,0,0,'Données projet'!$E$11+1,1))</f>
        <v>191.48961138243084</v>
      </c>
      <c r="BJ4" s="62">
        <f t="shared" ref="BJ4:BJ67" si="11">$BH$33-$H$33</f>
        <v>123.64211675233031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IF(A4&lt;'Données projet'!$A$114,$BV$205^A4,IF(A4='Données projet'!$A$114,'Données projet'!$B$114,BY3+BX4-CG3))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3">(BZ4+CA4)*0.475*44/12</f>
        <v>#N/A</v>
      </c>
      <c r="CC4" s="62" t="e">
        <f t="shared" ref="CC4:CC67" si="14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 t="shared" ref="CE4:CE67" si="15">$CC$33-$H$33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25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0.58500000000000008</v>
      </c>
      <c r="D5" s="12">
        <f t="shared" ref="D5:D68" si="42">IFERROR(EXP(-1.0587+0.8836*LN(C5)+0.284),0)</f>
        <v>0.28695314445355541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6.7308663782379723</v>
      </c>
      <c r="H5" s="70">
        <f t="shared" si="1"/>
        <v>294.85198505992327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</v>
      </c>
      <c r="N5" s="14">
        <f>IF(A5&lt;'Données projet'!$A$36,$K$205^A5,IF(A5='Données projet'!$A$36,'Données projet'!$B$36,N4+M5-V4))</f>
        <v>1.3498416798059321</v>
      </c>
      <c r="O5" s="14">
        <f>N5*VLOOKUP('Données projet'!$B$9,Paramètres!$A$1:$I$88,3,0)*VLOOKUP('Données projet'!$B$9,Paramètres!$A$1:$I$88,5,0)</f>
        <v>0.63172590614917623</v>
      </c>
      <c r="P5" s="14">
        <f t="shared" ref="P5:P68" si="43">EXP(-1.0587+0.8836*LN(O5)+0.284)</f>
        <v>0.30711371588768754</v>
      </c>
      <c r="Q5" s="22">
        <f t="shared" si="2"/>
        <v>1.6351456750475377</v>
      </c>
      <c r="R5" s="62">
        <f t="shared" si="0"/>
        <v>294.96847900838083</v>
      </c>
      <c r="S5" s="62">
        <f ca="1">AVERAGE(OFFSET($R$3,0,0,'Données projet'!$E$9+1,1))-AVERAGE(OFFSET($H$3,0,0,'Données projet'!$E$9+1,1))</f>
        <v>107.50488288359907</v>
      </c>
      <c r="T5" s="62">
        <f t="shared" si="3"/>
        <v>74.47942577721966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</v>
      </c>
      <c r="AI5" s="14">
        <f>IF(A5&lt;'Données projet'!$A$62,$AF$205^A5,IF(A5='Données projet'!$A$62,'Données projet'!$B$62,AI4+AH5-AQ4))</f>
        <v>1.313842834088597</v>
      </c>
      <c r="AJ5" s="14">
        <f>AI5*VLOOKUP('Données projet'!$B$10,Paramètres!$A$1:$I$88,3,0)*VLOOKUP('Données projet'!$B$10,Paramètres!$A$1:$I$88,5,0)</f>
        <v>1.4962042194600944</v>
      </c>
      <c r="AK5" s="14">
        <f t="shared" ref="AK5:AK68" si="44">EXP(-1.0587+0.8836*LN(AJ5)+0.284)</f>
        <v>0.65792138391446209</v>
      </c>
      <c r="AL5" s="22">
        <f t="shared" si="5"/>
        <v>3.7517687592106856</v>
      </c>
      <c r="AM5" s="62">
        <f t="shared" si="6"/>
        <v>297.08510209254399</v>
      </c>
      <c r="AN5" s="62">
        <f ca="1">AVERAGE(OFFSET($AM$3,0,0,'Données projet'!$E$10+1,1))-AVERAGE(OFFSET($H$3,0,0,'Données projet'!$E$10+1,1))</f>
        <v>86.460089663462668</v>
      </c>
      <c r="AO5" s="62">
        <f t="shared" si="7"/>
        <v>131.79211200949311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</v>
      </c>
      <c r="BD5" s="13">
        <f>IF(A5&lt;'Données projet'!$A$88,$BA$205^A5,IF(A5='Données projet'!$A$88,'Données projet'!$B$88,BD4+BC5-BL4))</f>
        <v>1.313842834088597</v>
      </c>
      <c r="BE5" s="14">
        <f>BD5*VLOOKUP('Données projet'!$B$11,Paramètres!$A$1:$I$88,3,0)*VLOOKUP('Données projet'!$B$11,Paramètres!$A$1:$I$88,5,0)</f>
        <v>1.4142204266129657</v>
      </c>
      <c r="BF5" s="14">
        <f t="shared" ref="BF5:BF68" si="45">EXP(-1.0587+0.8836*LN(BE5)+0.284)</f>
        <v>0.62596345582336399</v>
      </c>
      <c r="BG5" s="22">
        <f t="shared" si="9"/>
        <v>3.5533202619099407</v>
      </c>
      <c r="BH5" s="62">
        <f t="shared" si="10"/>
        <v>296.88665359524327</v>
      </c>
      <c r="BI5" s="62">
        <f ca="1">AVERAGE(OFFSET($BH$3,0,0,'Données projet'!$E$11+1,1))-AVERAGE(OFFSET($H$3,0,0,'Données projet'!$E$11+1,1))</f>
        <v>191.48961138243084</v>
      </c>
      <c r="BJ5" s="62">
        <f t="shared" si="11"/>
        <v>123.64211675233031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IF(A5&lt;'Données projet'!$A$114,$BV$205^A5,IF(A5='Données projet'!$A$114,'Données projet'!$B$114,BY4+BX5-CG4))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46">EXP(-1.0587+0.8836*LN(BZ5)+0.284)</f>
        <v>#N/A</v>
      </c>
      <c r="CB5" s="22" t="e">
        <f t="shared" si="13"/>
        <v>#N/A</v>
      </c>
      <c r="CC5" s="62" t="e">
        <f t="shared" si="14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si="15"/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25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0.87750000000000017</v>
      </c>
      <c r="D6" s="12">
        <f t="shared" si="42"/>
        <v>0.41058702837660288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9.9431279383457074</v>
      </c>
      <c r="H6" s="70">
        <f t="shared" si="1"/>
        <v>295.57675157442259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</v>
      </c>
      <c r="N6" s="14">
        <f>IF(A6&lt;'Données projet'!$A$36,$K$205^A6,IF(A6='Données projet'!$A$36,'Données projet'!$B$36,N5+M6-V5))</f>
        <v>1.5682823361402005</v>
      </c>
      <c r="O6" s="14">
        <f>N6*VLOOKUP('Données projet'!$B$9,Paramètres!$A$1:$I$88,3,0)*VLOOKUP('Données projet'!$B$9,Paramètres!$A$1:$I$88,5,0)</f>
        <v>0.73395613331361387</v>
      </c>
      <c r="P6" s="14">
        <f t="shared" si="43"/>
        <v>0.35063734465056612</v>
      </c>
      <c r="Q6" s="22">
        <f t="shared" si="2"/>
        <v>1.8890003074542798</v>
      </c>
      <c r="R6" s="62">
        <f t="shared" si="0"/>
        <v>295.22233364078761</v>
      </c>
      <c r="S6" s="62">
        <f ca="1">AVERAGE(OFFSET($R$3,0,0,'Données projet'!$E$9+1,1))-AVERAGE(OFFSET($H$3,0,0,'Données projet'!$E$9+1,1))</f>
        <v>107.50488288359907</v>
      </c>
      <c r="T6" s="62">
        <f t="shared" si="3"/>
        <v>74.47942577721966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</v>
      </c>
      <c r="AI6" s="14">
        <f>IF(A6&lt;'Données projet'!$A$62,$AF$205^A6,IF(A6='Données projet'!$A$62,'Données projet'!$B$62,AI5+AH6-AQ5))</f>
        <v>1.5059658546149224</v>
      </c>
      <c r="AJ6" s="14">
        <f>AI6*VLOOKUP('Données projet'!$B$10,Paramètres!$A$1:$I$88,3,0)*VLOOKUP('Données projet'!$B$10,Paramètres!$A$1:$I$88,5,0)</f>
        <v>1.7149939152354736</v>
      </c>
      <c r="AK6" s="14">
        <f t="shared" si="44"/>
        <v>0.74224363774415347</v>
      </c>
      <c r="AL6" s="22">
        <f t="shared" si="5"/>
        <v>4.2796887381061834</v>
      </c>
      <c r="AM6" s="62">
        <f t="shared" si="6"/>
        <v>297.6130220714395</v>
      </c>
      <c r="AN6" s="62">
        <f ca="1">AVERAGE(OFFSET($AM$3,0,0,'Données projet'!$E$10+1,1))-AVERAGE(OFFSET($H$3,0,0,'Données projet'!$E$10+1,1))</f>
        <v>86.460089663462668</v>
      </c>
      <c r="AO6" s="62">
        <f t="shared" si="7"/>
        <v>131.79211200949311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</v>
      </c>
      <c r="BD6" s="13">
        <f>IF(A6&lt;'Données projet'!$A$88,$BA$205^A6,IF(A6='Données projet'!$A$88,'Données projet'!$B$88,BD5+BC6-BL5))</f>
        <v>1.5059658546149224</v>
      </c>
      <c r="BE6" s="14">
        <f>BD6*VLOOKUP('Données projet'!$B$11,Paramètres!$A$1:$I$88,3,0)*VLOOKUP('Données projet'!$B$11,Paramètres!$A$1:$I$88,5,0)</f>
        <v>1.6210216459075024</v>
      </c>
      <c r="BF6" s="14">
        <f t="shared" si="45"/>
        <v>0.7061898334735407</v>
      </c>
      <c r="BG6" s="22">
        <f t="shared" si="9"/>
        <v>4.0532266599219833</v>
      </c>
      <c r="BH6" s="62">
        <f t="shared" si="10"/>
        <v>297.38655999325528</v>
      </c>
      <c r="BI6" s="62">
        <f ca="1">AVERAGE(OFFSET($BH$3,0,0,'Données projet'!$E$11+1,1))-AVERAGE(OFFSET($H$3,0,0,'Données projet'!$E$11+1,1))</f>
        <v>191.48961138243084</v>
      </c>
      <c r="BJ6" s="62">
        <f t="shared" si="11"/>
        <v>123.64211675233031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IF(A6&lt;'Données projet'!$A$114,$BV$205^A6,IF(A6='Données projet'!$A$114,'Données projet'!$B$114,BY5+BX6-CG5))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46"/>
        <v>#N/A</v>
      </c>
      <c r="CB6" s="22" t="e">
        <f t="shared" si="13"/>
        <v>#N/A</v>
      </c>
      <c r="CC6" s="62" t="e">
        <f t="shared" si="14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15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25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1.1700000000000002</v>
      </c>
      <c r="D7" s="12">
        <f t="shared" si="42"/>
        <v>0.52942091257985413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13.118336869037472</v>
      </c>
      <c r="H7" s="70">
        <f t="shared" si="1"/>
        <v>296.29315808940987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</v>
      </c>
      <c r="N7" s="14">
        <f>IF(A7&lt;'Données projet'!$A$36,$K$205^A7,IF(A7='Données projet'!$A$36,'Données projet'!$B$36,N6+M7-V6))</f>
        <v>1.8220725605413004</v>
      </c>
      <c r="O7" s="14">
        <f>N7*VLOOKUP('Données projet'!$B$9,Paramètres!$A$1:$I$88,3,0)*VLOOKUP('Données projet'!$B$9,Paramètres!$A$1:$I$88,5,0)</f>
        <v>0.85272995833332854</v>
      </c>
      <c r="P7" s="14">
        <f t="shared" si="43"/>
        <v>0.4003290673887121</v>
      </c>
      <c r="Q7" s="22">
        <f t="shared" si="2"/>
        <v>2.1824111364658876</v>
      </c>
      <c r="R7" s="62">
        <f t="shared" si="0"/>
        <v>295.51574446979919</v>
      </c>
      <c r="S7" s="62">
        <f ca="1">AVERAGE(OFFSET($R$3,0,0,'Données projet'!$E$9+1,1))-AVERAGE(OFFSET($H$3,0,0,'Données projet'!$E$9+1,1))</f>
        <v>107.50488288359907</v>
      </c>
      <c r="T7" s="62">
        <f t="shared" si="3"/>
        <v>74.47942577721966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</v>
      </c>
      <c r="AI7" s="14">
        <f>IF(A7&lt;'Données projet'!$A$62,$AF$205^A7,IF(A7='Données projet'!$A$62,'Données projet'!$B$62,AI6+AH7-AQ6))</f>
        <v>1.7261829926859567</v>
      </c>
      <c r="AJ7" s="14">
        <f>AI7*VLOOKUP('Données projet'!$B$10,Paramètres!$A$1:$I$88,3,0)*VLOOKUP('Données projet'!$B$10,Paramètres!$A$1:$I$88,5,0)</f>
        <v>1.9657771920707674</v>
      </c>
      <c r="AK7" s="14">
        <f t="shared" si="44"/>
        <v>0.83737302243287659</v>
      </c>
      <c r="AL7" s="22">
        <f t="shared" si="5"/>
        <v>4.8821532902605123</v>
      </c>
      <c r="AM7" s="62">
        <f t="shared" si="6"/>
        <v>298.21548662359385</v>
      </c>
      <c r="AN7" s="62">
        <f ca="1">AVERAGE(OFFSET($AM$3,0,0,'Données projet'!$E$10+1,1))-AVERAGE(OFFSET($H$3,0,0,'Données projet'!$E$10+1,1))</f>
        <v>86.460089663462668</v>
      </c>
      <c r="AO7" s="62">
        <f t="shared" si="7"/>
        <v>131.79211200949311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</v>
      </c>
      <c r="BD7" s="13">
        <f>IF(A7&lt;'Données projet'!$A$88,$BA$205^A7,IF(A7='Données projet'!$A$88,'Données projet'!$B$88,BD6+BC7-BL6))</f>
        <v>1.7261829926859567</v>
      </c>
      <c r="BE7" s="14">
        <f>BD7*VLOOKUP('Données projet'!$B$11,Paramètres!$A$1:$I$88,3,0)*VLOOKUP('Données projet'!$B$11,Paramètres!$A$1:$I$88,5,0)</f>
        <v>1.8580633733271634</v>
      </c>
      <c r="BF7" s="14">
        <f t="shared" si="45"/>
        <v>0.79669839550843147</v>
      </c>
      <c r="BG7" s="22">
        <f t="shared" si="9"/>
        <v>4.6237100807219944</v>
      </c>
      <c r="BH7" s="62">
        <f t="shared" si="10"/>
        <v>297.95704341405531</v>
      </c>
      <c r="BI7" s="62">
        <f ca="1">AVERAGE(OFFSET($BH$3,0,0,'Données projet'!$E$11+1,1))-AVERAGE(OFFSET($H$3,0,0,'Données projet'!$E$11+1,1))</f>
        <v>191.48961138243084</v>
      </c>
      <c r="BJ7" s="62">
        <f t="shared" si="11"/>
        <v>123.64211675233031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IF(A7&lt;'Données projet'!$A$114,$BV$205^A7,IF(A7='Données projet'!$A$114,'Données projet'!$B$114,BY6+BX7-CG6))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46"/>
        <v>#N/A</v>
      </c>
      <c r="CB7" s="22" t="e">
        <f t="shared" si="13"/>
        <v>#N/A</v>
      </c>
      <c r="CC7" s="62" t="e">
        <f t="shared" si="14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15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25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1.4625000000000001</v>
      </c>
      <c r="D8" s="12">
        <f t="shared" si="42"/>
        <v>0.64480853861366638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16.26694310508795</v>
      </c>
      <c r="H8" s="70">
        <f t="shared" si="1"/>
        <v>297.00356237141881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</v>
      </c>
      <c r="N8" s="14">
        <f>IF(A8&lt;'Données projet'!$A$36,$K$205^A8,IF(A8='Données projet'!$A$36,'Données projet'!$B$36,N7+M8-V7))</f>
        <v>2.1169328630254598</v>
      </c>
      <c r="O8" s="14">
        <f>N8*VLOOKUP('Données projet'!$B$9,Paramètres!$A$1:$I$88,3,0)*VLOOKUP('Données projet'!$B$9,Paramètres!$A$1:$I$88,5,0)</f>
        <v>0.99072457989591522</v>
      </c>
      <c r="P8" s="14">
        <f t="shared" si="43"/>
        <v>0.4570630157949358</v>
      </c>
      <c r="Q8" s="22">
        <f t="shared" si="2"/>
        <v>2.5215633958282324</v>
      </c>
      <c r="R8" s="62">
        <f t="shared" si="0"/>
        <v>295.85489672916157</v>
      </c>
      <c r="S8" s="62">
        <f ca="1">AVERAGE(OFFSET($R$3,0,0,'Données projet'!$E$9+1,1))-AVERAGE(OFFSET($H$3,0,0,'Données projet'!$E$9+1,1))</f>
        <v>107.50488288359907</v>
      </c>
      <c r="T8" s="62">
        <f t="shared" si="3"/>
        <v>74.47942577721966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</v>
      </c>
      <c r="AI8" s="14">
        <f>IF(A8&lt;'Données projet'!$A$62,$AF$205^A8,IF(A8='Données projet'!$A$62,'Données projet'!$B$62,AI7+AH8-AQ7))</f>
        <v>1.9786024464679255</v>
      </c>
      <c r="AJ8" s="14">
        <f>AI8*VLOOKUP('Données projet'!$B$10,Paramètres!$A$1:$I$88,3,0)*VLOOKUP('Données projet'!$B$10,Paramètres!$A$1:$I$88,5,0)</f>
        <v>2.2532324660376739</v>
      </c>
      <c r="AK8" s="14">
        <f t="shared" si="44"/>
        <v>0.94469462995931774</v>
      </c>
      <c r="AL8" s="22">
        <f t="shared" si="5"/>
        <v>5.5697230255280941</v>
      </c>
      <c r="AM8" s="62">
        <f t="shared" si="6"/>
        <v>298.90305635886142</v>
      </c>
      <c r="AN8" s="62">
        <f ca="1">AVERAGE(OFFSET($AM$3,0,0,'Données projet'!$E$10+1,1))-AVERAGE(OFFSET($H$3,0,0,'Données projet'!$E$10+1,1))</f>
        <v>86.460089663462668</v>
      </c>
      <c r="AO8" s="62">
        <f t="shared" si="7"/>
        <v>131.79211200949311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</v>
      </c>
      <c r="BD8" s="13">
        <f>IF(A8&lt;'Données projet'!$A$88,$BA$205^A8,IF(A8='Données projet'!$A$88,'Données projet'!$B$88,BD7+BC8-BL7))</f>
        <v>1.9786024464679255</v>
      </c>
      <c r="BE8" s="14">
        <f>BD8*VLOOKUP('Données projet'!$B$11,Paramètres!$A$1:$I$88,3,0)*VLOOKUP('Données projet'!$B$11,Paramètres!$A$1:$I$88,5,0)</f>
        <v>2.1297676733780748</v>
      </c>
      <c r="BF8" s="14">
        <f t="shared" si="45"/>
        <v>0.89880695433360558</v>
      </c>
      <c r="BG8" s="22">
        <f t="shared" si="9"/>
        <v>5.2747674765978427</v>
      </c>
      <c r="BH8" s="62">
        <f t="shared" si="10"/>
        <v>298.60810080993116</v>
      </c>
      <c r="BI8" s="62">
        <f ca="1">AVERAGE(OFFSET($BH$3,0,0,'Données projet'!$E$11+1,1))-AVERAGE(OFFSET($H$3,0,0,'Données projet'!$E$11+1,1))</f>
        <v>191.48961138243084</v>
      </c>
      <c r="BJ8" s="62">
        <f t="shared" si="11"/>
        <v>123.64211675233031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IF(A8&lt;'Données projet'!$A$114,$BV$205^A8,IF(A8='Données projet'!$A$114,'Données projet'!$B$114,BY7+BX8-CG7))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46"/>
        <v>#N/A</v>
      </c>
      <c r="CB8" s="22" t="e">
        <f t="shared" si="13"/>
        <v>#N/A</v>
      </c>
      <c r="CC8" s="62" t="e">
        <f t="shared" si="14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15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25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1.7550000000000001</v>
      </c>
      <c r="D9" s="12">
        <f t="shared" si="42"/>
        <v>0.75752213717865124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19.39490772558959</v>
      </c>
      <c r="H9" s="70">
        <f t="shared" si="1"/>
        <v>297.70930938891945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</v>
      </c>
      <c r="N9" s="14">
        <f>IF(A9&lt;'Données projet'!$A$36,$K$205^A9,IF(A9='Données projet'!$A$36,'Données projet'!$B$36,N8+M9-V8))</f>
        <v>2.4595094858493649</v>
      </c>
      <c r="O9" s="14">
        <f>N9*VLOOKUP('Données projet'!$B$9,Paramètres!$A$1:$I$88,3,0)*VLOOKUP('Données projet'!$B$9,Paramètres!$A$1:$I$88,5,0)</f>
        <v>1.1510504393775027</v>
      </c>
      <c r="P9" s="14">
        <f t="shared" si="43"/>
        <v>0.52183720200541228</v>
      </c>
      <c r="Q9" s="22">
        <f t="shared" si="2"/>
        <v>2.9136126420752433</v>
      </c>
      <c r="R9" s="62">
        <f t="shared" si="0"/>
        <v>296.24694597540855</v>
      </c>
      <c r="S9" s="62">
        <f ca="1">AVERAGE(OFFSET($R$3,0,0,'Données projet'!$E$9+1,1))-AVERAGE(OFFSET($H$3,0,0,'Données projet'!$E$9+1,1))</f>
        <v>107.50488288359907</v>
      </c>
      <c r="T9" s="62">
        <f t="shared" si="3"/>
        <v>74.47942577721966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</v>
      </c>
      <c r="AI9" s="14">
        <f>IF(A9&lt;'Données projet'!$A$62,$AF$205^A9,IF(A9='Données projet'!$A$62,'Données projet'!$B$62,AI8+AH9-AQ8))</f>
        <v>2.2679331552660531</v>
      </c>
      <c r="AJ9" s="14">
        <f>AI9*VLOOKUP('Données projet'!$B$10,Paramètres!$A$1:$I$88,3,0)*VLOOKUP('Données projet'!$B$10,Paramètres!$A$1:$I$88,5,0)</f>
        <v>2.5827222772169813</v>
      </c>
      <c r="AK9" s="14">
        <f t="shared" si="44"/>
        <v>1.0657710721096345</v>
      </c>
      <c r="AL9" s="22">
        <f t="shared" si="5"/>
        <v>6.3544592500771886</v>
      </c>
      <c r="AM9" s="62">
        <f t="shared" si="6"/>
        <v>299.6877925834105</v>
      </c>
      <c r="AN9" s="62">
        <f ca="1">AVERAGE(OFFSET($AM$3,0,0,'Données projet'!$E$10+1,1))-AVERAGE(OFFSET($H$3,0,0,'Données projet'!$E$10+1,1))</f>
        <v>86.460089663462668</v>
      </c>
      <c r="AO9" s="62">
        <f t="shared" si="7"/>
        <v>131.79211200949311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</v>
      </c>
      <c r="BD9" s="13">
        <f>IF(A9&lt;'Données projet'!$A$88,$BA$205^A9,IF(A9='Données projet'!$A$88,'Données projet'!$B$88,BD8+BC9-BL8))</f>
        <v>2.2679331552660531</v>
      </c>
      <c r="BE9" s="14">
        <f>BD9*VLOOKUP('Données projet'!$B$11,Paramètres!$A$1:$I$88,3,0)*VLOOKUP('Données projet'!$B$11,Paramètres!$A$1:$I$88,5,0)</f>
        <v>2.4412032483283794</v>
      </c>
      <c r="BF9" s="14">
        <f t="shared" si="45"/>
        <v>1.0140022193001927</v>
      </c>
      <c r="BG9" s="22">
        <f t="shared" si="9"/>
        <v>6.0178161894530966</v>
      </c>
      <c r="BH9" s="62">
        <f t="shared" si="10"/>
        <v>299.35114952278639</v>
      </c>
      <c r="BI9" s="62">
        <f ca="1">AVERAGE(OFFSET($BH$3,0,0,'Données projet'!$E$11+1,1))-AVERAGE(OFFSET($H$3,0,0,'Données projet'!$E$11+1,1))</f>
        <v>191.48961138243084</v>
      </c>
      <c r="BJ9" s="62">
        <f t="shared" si="11"/>
        <v>123.64211675233031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IF(A9&lt;'Données projet'!$A$114,$BV$205^A9,IF(A9='Données projet'!$A$114,'Données projet'!$B$114,BY8+BX9-CG8))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46"/>
        <v>#N/A</v>
      </c>
      <c r="CB9" s="22" t="e">
        <f t="shared" si="13"/>
        <v>#N/A</v>
      </c>
      <c r="CC9" s="62" t="e">
        <f t="shared" si="14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15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25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2.0475000000000003</v>
      </c>
      <c r="D10" s="12">
        <f t="shared" si="42"/>
        <v>0.86805953554875848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22.506073607744806</v>
      </c>
      <c r="H10" s="70">
        <f t="shared" si="1"/>
        <v>298.41126619108076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</v>
      </c>
      <c r="N10" s="14">
        <f>IF(A10&lt;'Données projet'!$A$36,$K$205^A10,IF(A10='Données projet'!$A$36,'Données projet'!$B$36,N9+M10-V9))</f>
        <v>2.8575242118626676</v>
      </c>
      <c r="O10" s="14">
        <f>N10*VLOOKUP('Données projet'!$B$9,Paramètres!$A$1:$I$88,3,0)*VLOOKUP('Données projet'!$B$9,Paramètres!$A$1:$I$88,5,0)</f>
        <v>1.3373213311517285</v>
      </c>
      <c r="P10" s="14">
        <f t="shared" si="43"/>
        <v>0.595791074723519</v>
      </c>
      <c r="Q10" s="22">
        <f t="shared" si="2"/>
        <v>3.366837440232723</v>
      </c>
      <c r="R10" s="62">
        <f t="shared" si="0"/>
        <v>296.70017077356601</v>
      </c>
      <c r="S10" s="62">
        <f ca="1">AVERAGE(OFFSET($R$3,0,0,'Données projet'!$E$9+1,1))-AVERAGE(OFFSET($H$3,0,0,'Données projet'!$E$9+1,1))</f>
        <v>107.50488288359907</v>
      </c>
      <c r="T10" s="62">
        <f t="shared" si="3"/>
        <v>74.47942577721966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</v>
      </c>
      <c r="AI10" s="14">
        <f>IF(A10&lt;'Données projet'!$A$62,$AF$205^A10,IF(A10='Données projet'!$A$62,'Données projet'!$B$62,AI9+AH10-AQ9))</f>
        <v>2.5995726458020512</v>
      </c>
      <c r="AJ10" s="14">
        <f>AI10*VLOOKUP('Données projet'!$B$10,Paramètres!$A$1:$I$88,3,0)*VLOOKUP('Données projet'!$B$10,Paramètres!$A$1:$I$88,5,0)</f>
        <v>2.960393329039376</v>
      </c>
      <c r="AK10" s="14">
        <f t="shared" si="44"/>
        <v>1.2023652322387344</v>
      </c>
      <c r="AL10" s="22">
        <f t="shared" si="5"/>
        <v>7.2501378275593753</v>
      </c>
      <c r="AM10" s="62">
        <f t="shared" si="6"/>
        <v>300.58347116089271</v>
      </c>
      <c r="AN10" s="62">
        <f ca="1">AVERAGE(OFFSET($AM$3,0,0,'Données projet'!$E$10+1,1))-AVERAGE(OFFSET($H$3,0,0,'Données projet'!$E$10+1,1))</f>
        <v>86.460089663462668</v>
      </c>
      <c r="AO10" s="62">
        <f t="shared" si="7"/>
        <v>131.79211200949311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</v>
      </c>
      <c r="BD10" s="13">
        <f>IF(A10&lt;'Données projet'!$A$88,$BA$205^A10,IF(A10='Données projet'!$A$88,'Données projet'!$B$88,BD9+BC10-BL9))</f>
        <v>2.5995726458020512</v>
      </c>
      <c r="BE10" s="14">
        <f>BD10*VLOOKUP('Données projet'!$B$11,Paramètres!$A$1:$I$88,3,0)*VLOOKUP('Données projet'!$B$11,Paramètres!$A$1:$I$88,5,0)</f>
        <v>2.7981799959413278</v>
      </c>
      <c r="BF10" s="14">
        <f t="shared" si="45"/>
        <v>1.143961443320213</v>
      </c>
      <c r="BG10" s="22">
        <f t="shared" si="9"/>
        <v>6.8658963400471835</v>
      </c>
      <c r="BH10" s="62">
        <f t="shared" si="10"/>
        <v>300.1992296733805</v>
      </c>
      <c r="BI10" s="62">
        <f ca="1">AVERAGE(OFFSET($BH$3,0,0,'Données projet'!$E$11+1,1))-AVERAGE(OFFSET($H$3,0,0,'Données projet'!$E$11+1,1))</f>
        <v>191.48961138243084</v>
      </c>
      <c r="BJ10" s="62">
        <f t="shared" si="11"/>
        <v>123.64211675233031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IF(A10&lt;'Données projet'!$A$114,$BV$205^A10,IF(A10='Données projet'!$A$114,'Données projet'!$B$114,BY9+BX10-CG9))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46"/>
        <v>#N/A</v>
      </c>
      <c r="CB10" s="22" t="e">
        <f t="shared" si="13"/>
        <v>#N/A</v>
      </c>
      <c r="CC10" s="62" t="e">
        <f t="shared" si="14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15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25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2.3400000000000003</v>
      </c>
      <c r="D11" s="12">
        <f t="shared" si="42"/>
        <v>0.97676749007450281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25.603117467241784</v>
      </c>
      <c r="H11" s="70">
        <f t="shared" si="1"/>
        <v>299.11003671187973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</v>
      </c>
      <c r="N11" s="14">
        <f>IF(A11&lt;'Données projet'!$A$36,$K$205^A11,IF(A11='Données projet'!$A$36,'Données projet'!$B$36,N10+M11-V10))</f>
        <v>3.3199484158775308</v>
      </c>
      <c r="O11" s="14">
        <f>N11*VLOOKUP('Données projet'!$B$9,Paramètres!$A$1:$I$88,3,0)*VLOOKUP('Données projet'!$B$9,Paramètres!$A$1:$I$88,5,0)</f>
        <v>1.5537358586306844</v>
      </c>
      <c r="P11" s="14">
        <f t="shared" si="43"/>
        <v>0.68022556336741236</v>
      </c>
      <c r="Q11" s="22">
        <f t="shared" si="2"/>
        <v>3.8908161433133515</v>
      </c>
      <c r="R11" s="62">
        <f t="shared" si="0"/>
        <v>297.22414947664669</v>
      </c>
      <c r="S11" s="62">
        <f ca="1">AVERAGE(OFFSET($R$3,0,0,'Données projet'!$E$9+1,1))-AVERAGE(OFFSET($H$3,0,0,'Données projet'!$E$9+1,1))</f>
        <v>107.50488288359907</v>
      </c>
      <c r="T11" s="62">
        <f t="shared" si="3"/>
        <v>74.47942577721966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</v>
      </c>
      <c r="AI11" s="14">
        <f>IF(A11&lt;'Données projet'!$A$62,$AF$205^A11,IF(A11='Données projet'!$A$62,'Données projet'!$B$62,AI10+AH11-AQ10))</f>
        <v>2.9797077242382453</v>
      </c>
      <c r="AJ11" s="14">
        <f>AI11*VLOOKUP('Données projet'!$B$10,Paramètres!$A$1:$I$88,3,0)*VLOOKUP('Données projet'!$B$10,Paramètres!$A$1:$I$88,5,0)</f>
        <v>3.3932911563625141</v>
      </c>
      <c r="AK11" s="14">
        <f t="shared" si="44"/>
        <v>1.3564659330027207</v>
      </c>
      <c r="AL11" s="22">
        <f t="shared" si="5"/>
        <v>8.2724935973111169</v>
      </c>
      <c r="AM11" s="62">
        <f t="shared" si="6"/>
        <v>301.60582693064441</v>
      </c>
      <c r="AN11" s="62">
        <f ca="1">AVERAGE(OFFSET($AM$3,0,0,'Données projet'!$E$10+1,1))-AVERAGE(OFFSET($H$3,0,0,'Données projet'!$E$10+1,1))</f>
        <v>86.460089663462668</v>
      </c>
      <c r="AO11" s="62">
        <f t="shared" si="7"/>
        <v>131.79211200949311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</v>
      </c>
      <c r="BD11" s="13">
        <f>IF(A11&lt;'Données projet'!$A$88,$BA$205^A11,IF(A11='Données projet'!$A$88,'Données projet'!$B$88,BD10+BC11-BL10))</f>
        <v>2.9797077242382453</v>
      </c>
      <c r="BE11" s="14">
        <f>BD11*VLOOKUP('Données projet'!$B$11,Paramètres!$A$1:$I$88,3,0)*VLOOKUP('Données projet'!$B$11,Paramètres!$A$1:$I$88,5,0)</f>
        <v>3.2073573943700469</v>
      </c>
      <c r="BF11" s="14">
        <f t="shared" si="45"/>
        <v>1.2905768438124514</v>
      </c>
      <c r="BG11" s="22">
        <f t="shared" si="9"/>
        <v>7.8339021315011861</v>
      </c>
      <c r="BH11" s="62">
        <f t="shared" si="10"/>
        <v>301.1672354648345</v>
      </c>
      <c r="BI11" s="62">
        <f ca="1">AVERAGE(OFFSET($BH$3,0,0,'Données projet'!$E$11+1,1))-AVERAGE(OFFSET($H$3,0,0,'Données projet'!$E$11+1,1))</f>
        <v>191.48961138243084</v>
      </c>
      <c r="BJ11" s="62">
        <f t="shared" si="11"/>
        <v>123.64211675233031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IF(A11&lt;'Données projet'!$A$114,$BV$205^A11,IF(A11='Données projet'!$A$114,'Données projet'!$B$114,BY10+BX11-CG10))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46"/>
        <v>#N/A</v>
      </c>
      <c r="CB11" s="22" t="e">
        <f t="shared" si="13"/>
        <v>#N/A</v>
      </c>
      <c r="CC11" s="62" t="e">
        <f t="shared" si="14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15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25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2.6325000000000003</v>
      </c>
      <c r="D12" s="12">
        <f t="shared" si="42"/>
        <v>1.0839008710846068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28.68800672416188</v>
      </c>
      <c r="H12" s="70">
        <f t="shared" si="1"/>
        <v>299.80606485047235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</v>
      </c>
      <c r="N12" s="14">
        <f>IF(A12&lt;'Données projet'!$A$36,$K$205^A12,IF(A12='Données projet'!$A$36,'Données projet'!$B$36,N11+M12-V11))</f>
        <v>3.857205282226825</v>
      </c>
      <c r="O12" s="14">
        <f>N12*VLOOKUP('Données projet'!$B$9,Paramètres!$A$1:$I$88,3,0)*VLOOKUP('Données projet'!$B$9,Paramètres!$A$1:$I$88,5,0)</f>
        <v>1.805172072082154</v>
      </c>
      <c r="P12" s="14">
        <f t="shared" si="43"/>
        <v>0.77662596283980234</v>
      </c>
      <c r="Q12" s="22">
        <f t="shared" si="2"/>
        <v>4.4966315774890742</v>
      </c>
      <c r="R12" s="62">
        <f t="shared" si="0"/>
        <v>297.82996491082241</v>
      </c>
      <c r="S12" s="62">
        <f ca="1">AVERAGE(OFFSET($R$3,0,0,'Données projet'!$E$9+1,1))-AVERAGE(OFFSET($H$3,0,0,'Données projet'!$E$9+1,1))</f>
        <v>107.50488288359907</v>
      </c>
      <c r="T12" s="62">
        <f t="shared" si="3"/>
        <v>74.47942577721966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</v>
      </c>
      <c r="AI12" s="14">
        <f>IF(A12&lt;'Données projet'!$A$62,$AF$205^A12,IF(A12='Données projet'!$A$62,'Données projet'!$B$62,AI11+AH12-AQ11))</f>
        <v>3.415429892379759</v>
      </c>
      <c r="AJ12" s="14">
        <f>AI12*VLOOKUP('Données projet'!$B$10,Paramètres!$A$1:$I$88,3,0)*VLOOKUP('Données projet'!$B$10,Paramètres!$A$1:$I$88,5,0)</f>
        <v>3.8894915614420698</v>
      </c>
      <c r="AK12" s="14">
        <f t="shared" si="44"/>
        <v>1.5303168937868976</v>
      </c>
      <c r="AL12" s="22">
        <f t="shared" si="5"/>
        <v>9.4394997261904514</v>
      </c>
      <c r="AM12" s="62">
        <f t="shared" si="6"/>
        <v>302.77283305952375</v>
      </c>
      <c r="AN12" s="62">
        <f ca="1">AVERAGE(OFFSET($AM$3,0,0,'Données projet'!$E$10+1,1))-AVERAGE(OFFSET($H$3,0,0,'Données projet'!$E$10+1,1))</f>
        <v>86.460089663462668</v>
      </c>
      <c r="AO12" s="62">
        <f t="shared" si="7"/>
        <v>131.79211200949311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</v>
      </c>
      <c r="BD12" s="13">
        <f>IF(A12&lt;'Données projet'!$A$88,$BA$205^A12,IF(A12='Données projet'!$A$88,'Données projet'!$B$88,BD11+BC12-BL11))</f>
        <v>3.415429892379759</v>
      </c>
      <c r="BE12" s="14">
        <f>BD12*VLOOKUP('Données projet'!$B$11,Paramètres!$A$1:$I$88,3,0)*VLOOKUP('Données projet'!$B$11,Paramètres!$A$1:$I$88,5,0)</f>
        <v>3.6763687361575728</v>
      </c>
      <c r="BF12" s="14">
        <f t="shared" si="45"/>
        <v>1.455983153549945</v>
      </c>
      <c r="BG12" s="22">
        <f t="shared" si="9"/>
        <v>8.938846207907261</v>
      </c>
      <c r="BH12" s="62">
        <f t="shared" si="10"/>
        <v>302.27217954124058</v>
      </c>
      <c r="BI12" s="62">
        <f ca="1">AVERAGE(OFFSET($BH$3,0,0,'Données projet'!$E$11+1,1))-AVERAGE(OFFSET($H$3,0,0,'Données projet'!$E$11+1,1))</f>
        <v>191.48961138243084</v>
      </c>
      <c r="BJ12" s="62">
        <f t="shared" si="11"/>
        <v>123.64211675233031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IF(A12&lt;'Données projet'!$A$114,$BV$205^A12,IF(A12='Données projet'!$A$114,'Données projet'!$B$114,BY11+BX12-CG11))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46"/>
        <v>#N/A</v>
      </c>
      <c r="CB12" s="22" t="e">
        <f t="shared" si="13"/>
        <v>#N/A</v>
      </c>
      <c r="CC12" s="62" t="e">
        <f t="shared" si="14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15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25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2.9250000000000003</v>
      </c>
      <c r="D13" s="12">
        <f t="shared" si="42"/>
        <v>1.1896545883900647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31.762245945467171</v>
      </c>
      <c r="H13" s="70">
        <f t="shared" si="1"/>
        <v>300.49969007477932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</v>
      </c>
      <c r="N13" s="14">
        <f>IF(A13&lt;'Données projet'!$A$36,$K$205^A13,IF(A13='Données projet'!$A$36,'Données projet'!$B$36,N12+M13-V12))</f>
        <v>4.4814047465571694</v>
      </c>
      <c r="O13" s="14">
        <f>N13*VLOOKUP('Données projet'!$B$9,Paramètres!$A$1:$I$88,3,0)*VLOOKUP('Données projet'!$B$9,Paramètres!$A$1:$I$88,5,0)</f>
        <v>2.0972974213887552</v>
      </c>
      <c r="P13" s="14">
        <f t="shared" si="43"/>
        <v>0.88668806148802415</v>
      </c>
      <c r="Q13" s="22">
        <f t="shared" si="2"/>
        <v>5.1971080493437229</v>
      </c>
      <c r="R13" s="62">
        <f t="shared" si="0"/>
        <v>298.53044138267705</v>
      </c>
      <c r="S13" s="62">
        <f ca="1">AVERAGE(OFFSET($R$3,0,0,'Données projet'!$E$9+1,1))-AVERAGE(OFFSET($H$3,0,0,'Données projet'!$E$9+1,1))</f>
        <v>107.50488288359907</v>
      </c>
      <c r="T13" s="62">
        <f t="shared" si="3"/>
        <v>74.47942577721966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</v>
      </c>
      <c r="AI13" s="14">
        <f>IF(A13&lt;'Données projet'!$A$62,$AF$205^A13,IF(A13='Données projet'!$A$62,'Données projet'!$B$62,AI12+AH13-AQ12))</f>
        <v>3.9148676411688599</v>
      </c>
      <c r="AJ13" s="14">
        <f>AI13*VLOOKUP('Données projet'!$B$10,Paramètres!$A$1:$I$88,3,0)*VLOOKUP('Données projet'!$B$10,Paramètres!$A$1:$I$88,5,0)</f>
        <v>4.4582512697630978</v>
      </c>
      <c r="AK13" s="14">
        <f t="shared" si="44"/>
        <v>1.7264493994519516</v>
      </c>
      <c r="AL13" s="22">
        <f t="shared" si="5"/>
        <v>10.771686998882878</v>
      </c>
      <c r="AM13" s="62">
        <f t="shared" si="6"/>
        <v>304.10502033221621</v>
      </c>
      <c r="AN13" s="62">
        <f ca="1">AVERAGE(OFFSET($AM$3,0,0,'Données projet'!$E$10+1,1))-AVERAGE(OFFSET($H$3,0,0,'Données projet'!$E$10+1,1))</f>
        <v>86.460089663462668</v>
      </c>
      <c r="AO13" s="62">
        <f t="shared" si="7"/>
        <v>131.79211200949311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</v>
      </c>
      <c r="BD13" s="13">
        <f>IF(A13&lt;'Données projet'!$A$88,$BA$205^A13,IF(A13='Données projet'!$A$88,'Données projet'!$B$88,BD12+BC13-BL12))</f>
        <v>3.9148676411688599</v>
      </c>
      <c r="BE13" s="14">
        <f>BD13*VLOOKUP('Données projet'!$B$11,Paramètres!$A$1:$I$88,3,0)*VLOOKUP('Données projet'!$B$11,Paramètres!$A$1:$I$88,5,0)</f>
        <v>4.213963528954161</v>
      </c>
      <c r="BF13" s="14">
        <f t="shared" si="45"/>
        <v>1.6425887025517609</v>
      </c>
      <c r="BG13" s="22">
        <f t="shared" si="9"/>
        <v>10.200161803206147</v>
      </c>
      <c r="BH13" s="62">
        <f t="shared" si="10"/>
        <v>303.53349513653944</v>
      </c>
      <c r="BI13" s="62">
        <f ca="1">AVERAGE(OFFSET($BH$3,0,0,'Données projet'!$E$11+1,1))-AVERAGE(OFFSET($H$3,0,0,'Données projet'!$E$11+1,1))</f>
        <v>191.48961138243084</v>
      </c>
      <c r="BJ13" s="62">
        <f t="shared" si="11"/>
        <v>123.64211675233031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IF(A13&lt;'Données projet'!$A$114,$BV$205^A13,IF(A13='Données projet'!$A$114,'Données projet'!$B$114,BY12+BX13-CG12))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46"/>
        <v>#N/A</v>
      </c>
      <c r="CB13" s="22" t="e">
        <f t="shared" si="13"/>
        <v>#N/A</v>
      </c>
      <c r="CC13" s="62" t="e">
        <f t="shared" si="14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15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25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3.2175000000000002</v>
      </c>
      <c r="D14" s="12">
        <f t="shared" si="42"/>
        <v>1.2941823140577056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34.827021371673517</v>
      </c>
      <c r="H14" s="70">
        <f t="shared" si="1"/>
        <v>301.19118003031713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</v>
      </c>
      <c r="N14" s="14">
        <f>IF(A14&lt;'Données projet'!$A$36,$K$205^A14,IF(A14='Données projet'!$A$36,'Données projet'!$B$36,N13+M14-V13))</f>
        <v>5.2066164575173719</v>
      </c>
      <c r="O14" s="14">
        <f>N14*VLOOKUP('Données projet'!$B$9,Paramètres!$A$1:$I$88,3,0)*VLOOKUP('Données projet'!$B$9,Paramètres!$A$1:$I$88,5,0)</f>
        <v>2.4366965021181302</v>
      </c>
      <c r="P14" s="14">
        <f t="shared" si="43"/>
        <v>1.0123479718737731</v>
      </c>
      <c r="Q14" s="22">
        <f t="shared" si="2"/>
        <v>6.0070857922025658</v>
      </c>
      <c r="R14" s="62">
        <f t="shared" si="0"/>
        <v>299.3404191255359</v>
      </c>
      <c r="S14" s="62">
        <f ca="1">AVERAGE(OFFSET($R$3,0,0,'Données projet'!$E$9+1,1))-AVERAGE(OFFSET($H$3,0,0,'Données projet'!$E$9+1,1))</f>
        <v>107.50488288359907</v>
      </c>
      <c r="T14" s="62">
        <f t="shared" si="3"/>
        <v>74.47942577721966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</v>
      </c>
      <c r="AI14" s="14">
        <f>IF(A14&lt;'Données projet'!$A$62,$AF$205^A14,IF(A14='Données projet'!$A$62,'Données projet'!$B$62,AI13+AH14-AQ13))</f>
        <v>4.4873380894351342</v>
      </c>
      <c r="AJ14" s="14">
        <f>AI14*VLOOKUP('Données projet'!$B$10,Paramètres!$A$1:$I$88,3,0)*VLOOKUP('Données projet'!$B$10,Paramètres!$A$1:$I$88,5,0)</f>
        <v>5.1101806162487309</v>
      </c>
      <c r="AK14" s="14">
        <f t="shared" si="44"/>
        <v>1.947719156058058</v>
      </c>
      <c r="AL14" s="22">
        <f t="shared" si="5"/>
        <v>12.292508770100989</v>
      </c>
      <c r="AM14" s="62">
        <f t="shared" si="6"/>
        <v>305.62584210343431</v>
      </c>
      <c r="AN14" s="62">
        <f ca="1">AVERAGE(OFFSET($AM$3,0,0,'Données projet'!$E$10+1,1))-AVERAGE(OFFSET($H$3,0,0,'Données projet'!$E$10+1,1))</f>
        <v>86.460089663462668</v>
      </c>
      <c r="AO14" s="62">
        <f t="shared" si="7"/>
        <v>131.79211200949311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</v>
      </c>
      <c r="BD14" s="13">
        <f>IF(A14&lt;'Données projet'!$A$88,$BA$205^A14,IF(A14='Données projet'!$A$88,'Données projet'!$B$88,BD13+BC14-BL13))</f>
        <v>4.4873380894351342</v>
      </c>
      <c r="BE14" s="14">
        <f>BD14*VLOOKUP('Données projet'!$B$11,Paramètres!$A$1:$I$88,3,0)*VLOOKUP('Données projet'!$B$11,Paramètres!$A$1:$I$88,5,0)</f>
        <v>4.8301707194679784</v>
      </c>
      <c r="BF14" s="14">
        <f t="shared" si="45"/>
        <v>1.8531104835740975</v>
      </c>
      <c r="BG14" s="22">
        <f t="shared" si="9"/>
        <v>11.640048095298281</v>
      </c>
      <c r="BH14" s="62">
        <f t="shared" si="10"/>
        <v>304.97338142863157</v>
      </c>
      <c r="BI14" s="62">
        <f ca="1">AVERAGE(OFFSET($BH$3,0,0,'Données projet'!$E$11+1,1))-AVERAGE(OFFSET($H$3,0,0,'Données projet'!$E$11+1,1))</f>
        <v>191.48961138243084</v>
      </c>
      <c r="BJ14" s="62">
        <f t="shared" si="11"/>
        <v>123.64211675233031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IF(A14&lt;'Données projet'!$A$114,$BV$205^A14,IF(A14='Données projet'!$A$114,'Données projet'!$B$114,BY13+BX14-CG13))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46"/>
        <v>#N/A</v>
      </c>
      <c r="CB14" s="22" t="e">
        <f t="shared" si="13"/>
        <v>#N/A</v>
      </c>
      <c r="CC14" s="62" t="e">
        <f t="shared" si="14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15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25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3.5100000000000002</v>
      </c>
      <c r="D15" s="12">
        <f t="shared" si="42"/>
        <v>1.3976081772105282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37.883291192502327</v>
      </c>
      <c r="H15" s="70">
        <f t="shared" si="1"/>
        <v>301.88075090864163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</v>
      </c>
      <c r="N15" s="14">
        <f>IF(A15&lt;'Données projet'!$A$36,$K$205^A15,IF(A15='Données projet'!$A$36,'Données projet'!$B$36,N14+M15-V14))</f>
        <v>6.0491869109830061</v>
      </c>
      <c r="O15" s="14">
        <f>N15*VLOOKUP('Données projet'!$B$9,Paramètres!$A$1:$I$88,3,0)*VLOOKUP('Données projet'!$B$9,Paramètres!$A$1:$I$88,5,0)</f>
        <v>2.8310194743400467</v>
      </c>
      <c r="P15" s="14">
        <f t="shared" si="43"/>
        <v>1.1558161891083312</v>
      </c>
      <c r="Q15" s="22">
        <f t="shared" si="2"/>
        <v>6.9437387805059254</v>
      </c>
      <c r="R15" s="62">
        <f t="shared" si="0"/>
        <v>300.27707211383927</v>
      </c>
      <c r="S15" s="62">
        <f ca="1">AVERAGE(OFFSET($R$3,0,0,'Données projet'!$E$9+1,1))-AVERAGE(OFFSET($H$3,0,0,'Données projet'!$E$9+1,1))</f>
        <v>107.50488288359907</v>
      </c>
      <c r="T15" s="62">
        <f t="shared" si="3"/>
        <v>74.47942577721966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</v>
      </c>
      <c r="AI15" s="14">
        <f>IF(A15&lt;'Données projet'!$A$62,$AF$205^A15,IF(A15='Données projet'!$A$62,'Données projet'!$B$62,AI14+AH15-AQ14))</f>
        <v>5.1435207967550358</v>
      </c>
      <c r="AJ15" s="14">
        <f>AI15*VLOOKUP('Données projet'!$B$10,Paramètres!$A$1:$I$88,3,0)*VLOOKUP('Données projet'!$B$10,Paramètres!$A$1:$I$88,5,0)</f>
        <v>5.8574414833446351</v>
      </c>
      <c r="AK15" s="14">
        <f t="shared" si="44"/>
        <v>2.1973478701893998</v>
      </c>
      <c r="AL15" s="22">
        <f t="shared" si="5"/>
        <v>14.028758124071778</v>
      </c>
      <c r="AM15" s="62">
        <f t="shared" si="6"/>
        <v>307.36209145740509</v>
      </c>
      <c r="AN15" s="62">
        <f ca="1">AVERAGE(OFFSET($AM$3,0,0,'Données projet'!$E$10+1,1))-AVERAGE(OFFSET($H$3,0,0,'Données projet'!$E$10+1,1))</f>
        <v>86.460089663462668</v>
      </c>
      <c r="AO15" s="62">
        <f t="shared" si="7"/>
        <v>131.79211200949311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</v>
      </c>
      <c r="BD15" s="13">
        <f>IF(A15&lt;'Données projet'!$A$88,$BA$205^A15,IF(A15='Données projet'!$A$88,'Données projet'!$B$88,BD14+BC15-BL14))</f>
        <v>5.1435207967550358</v>
      </c>
      <c r="BE15" s="14">
        <f>BD15*VLOOKUP('Données projet'!$B$11,Paramètres!$A$1:$I$88,3,0)*VLOOKUP('Données projet'!$B$11,Paramètres!$A$1:$I$88,5,0)</f>
        <v>5.5364857856271206</v>
      </c>
      <c r="BF15" s="14">
        <f t="shared" si="45"/>
        <v>2.0906137117572272</v>
      </c>
      <c r="BG15" s="22">
        <f t="shared" si="9"/>
        <v>13.283864957944408</v>
      </c>
      <c r="BH15" s="62">
        <f t="shared" si="10"/>
        <v>306.6171982912777</v>
      </c>
      <c r="BI15" s="62">
        <f ca="1">AVERAGE(OFFSET($BH$3,0,0,'Données projet'!$E$11+1,1))-AVERAGE(OFFSET($H$3,0,0,'Données projet'!$E$11+1,1))</f>
        <v>191.48961138243084</v>
      </c>
      <c r="BJ15" s="62">
        <f t="shared" si="11"/>
        <v>123.64211675233031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IF(A15&lt;'Données projet'!$A$114,$BV$205^A15,IF(A15='Données projet'!$A$114,'Données projet'!$B$114,BY14+BX15-CG14))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46"/>
        <v>#N/A</v>
      </c>
      <c r="CB15" s="22" t="e">
        <f t="shared" si="13"/>
        <v>#N/A</v>
      </c>
      <c r="CC15" s="62" t="e">
        <f t="shared" si="14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15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25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3.8025000000000002</v>
      </c>
      <c r="D16" s="12">
        <f t="shared" si="42"/>
        <v>1.5000344390566445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40.931844792717961</v>
      </c>
      <c r="H16" s="70">
        <f t="shared" si="1"/>
        <v>302.56858081469028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</v>
      </c>
      <c r="N16" s="14">
        <f>IF(A16&lt;'Données projet'!$A$36,$K$205^A16,IF(A16='Données projet'!$A$36,'Données projet'!$B$36,N15+M16-V15))</f>
        <v>7.0281079051204607</v>
      </c>
      <c r="O16" s="14">
        <f>N16*VLOOKUP('Données projet'!$B$9,Paramètres!$A$1:$I$88,3,0)*VLOOKUP('Données projet'!$B$9,Paramètres!$A$1:$I$88,5,0)</f>
        <v>3.2891544995963757</v>
      </c>
      <c r="P16" s="14">
        <f t="shared" si="43"/>
        <v>1.3196164758766138</v>
      </c>
      <c r="Q16" s="22">
        <f t="shared" si="2"/>
        <v>8.0269427822821218</v>
      </c>
      <c r="R16" s="62">
        <f t="shared" si="0"/>
        <v>301.36027611561542</v>
      </c>
      <c r="S16" s="62">
        <f ca="1">AVERAGE(OFFSET($R$3,0,0,'Données projet'!$E$9+1,1))-AVERAGE(OFFSET($H$3,0,0,'Données projet'!$E$9+1,1))</f>
        <v>107.50488288359907</v>
      </c>
      <c r="T16" s="62">
        <f t="shared" si="3"/>
        <v>74.47942577721966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</v>
      </c>
      <c r="AI16" s="14">
        <f>IF(A16&lt;'Données projet'!$A$62,$AF$205^A16,IF(A16='Données projet'!$A$62,'Données projet'!$B$62,AI15+AH16-AQ15))</f>
        <v>5.8956569929371669</v>
      </c>
      <c r="AJ16" s="14">
        <f>AI16*VLOOKUP('Données projet'!$B$10,Paramètres!$A$1:$I$88,3,0)*VLOOKUP('Données projet'!$B$10,Paramètres!$A$1:$I$88,5,0)</f>
        <v>6.7139741835568456</v>
      </c>
      <c r="AK16" s="14">
        <f t="shared" si="44"/>
        <v>2.4789701572776259</v>
      </c>
      <c r="AL16" s="22">
        <f t="shared" si="5"/>
        <v>16.011044726953372</v>
      </c>
      <c r="AM16" s="62">
        <f t="shared" si="6"/>
        <v>309.34437806028666</v>
      </c>
      <c r="AN16" s="62">
        <f ca="1">AVERAGE(OFFSET($AM$3,0,0,'Données projet'!$E$10+1,1))-AVERAGE(OFFSET($H$3,0,0,'Données projet'!$E$10+1,1))</f>
        <v>86.460089663462668</v>
      </c>
      <c r="AO16" s="62">
        <f t="shared" si="7"/>
        <v>131.79211200949311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</v>
      </c>
      <c r="BD16" s="13">
        <f>IF(A16&lt;'Données projet'!$A$88,$BA$205^A16,IF(A16='Données projet'!$A$88,'Données projet'!$B$88,BD15+BC16-BL15))</f>
        <v>5.8956569929371669</v>
      </c>
      <c r="BE16" s="14">
        <f>BD16*VLOOKUP('Données projet'!$B$11,Paramètres!$A$1:$I$88,3,0)*VLOOKUP('Données projet'!$B$11,Paramètres!$A$1:$I$88,5,0)</f>
        <v>6.3460851871975663</v>
      </c>
      <c r="BF16" s="14">
        <f t="shared" si="45"/>
        <v>2.3585564544201492</v>
      </c>
      <c r="BG16" s="22">
        <f t="shared" si="9"/>
        <v>15.160584192484187</v>
      </c>
      <c r="BH16" s="62">
        <f t="shared" si="10"/>
        <v>308.49391752581749</v>
      </c>
      <c r="BI16" s="62">
        <f ca="1">AVERAGE(OFFSET($BH$3,0,0,'Données projet'!$E$11+1,1))-AVERAGE(OFFSET($H$3,0,0,'Données projet'!$E$11+1,1))</f>
        <v>191.48961138243084</v>
      </c>
      <c r="BJ16" s="62">
        <f t="shared" si="11"/>
        <v>123.64211675233031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IF(A16&lt;'Données projet'!$A$114,$BV$205^A16,IF(A16='Données projet'!$A$114,'Données projet'!$B$114,BY15+BX16-CG15))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46"/>
        <v>#N/A</v>
      </c>
      <c r="CB16" s="22" t="e">
        <f t="shared" si="13"/>
        <v>#N/A</v>
      </c>
      <c r="CC16" s="62" t="e">
        <f t="shared" si="14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15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25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4.0950000000000006</v>
      </c>
      <c r="D17" s="12">
        <f t="shared" si="42"/>
        <v>1.6015467346037437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43.973343214485048</v>
      </c>
      <c r="H17" s="70">
        <f t="shared" si="1"/>
        <v>303.25481889610148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</v>
      </c>
      <c r="N17" s="14">
        <f>IF(A17&lt;'Données projet'!$A$36,$K$205^A17,IF(A17='Données projet'!$A$36,'Données projet'!$B$36,N16+M17-V16))</f>
        <v>8.1654446213813596</v>
      </c>
      <c r="O17" s="14">
        <f>N17*VLOOKUP('Données projet'!$B$9,Paramètres!$A$1:$I$88,3,0)*VLOOKUP('Données projet'!$B$9,Paramètres!$A$1:$I$88,5,0)</f>
        <v>3.8214280828064764</v>
      </c>
      <c r="P17" s="14">
        <f t="shared" si="43"/>
        <v>1.5066302581800906</v>
      </c>
      <c r="Q17" s="22">
        <f t="shared" si="2"/>
        <v>9.279701610551605</v>
      </c>
      <c r="R17" s="62">
        <f t="shared" si="0"/>
        <v>302.61303494388494</v>
      </c>
      <c r="S17" s="62">
        <f ca="1">AVERAGE(OFFSET($R$3,0,0,'Données projet'!$E$9+1,1))-AVERAGE(OFFSET($H$3,0,0,'Données projet'!$E$9+1,1))</f>
        <v>107.50488288359907</v>
      </c>
      <c r="T17" s="62">
        <f t="shared" si="3"/>
        <v>74.47942577721966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</v>
      </c>
      <c r="AI17" s="14">
        <f>IF(A17&lt;'Données projet'!$A$62,$AF$205^A17,IF(A17='Données projet'!$A$62,'Données projet'!$B$62,AI16+AH17-AQ16))</f>
        <v>6.7577779408022742</v>
      </c>
      <c r="AJ17" s="14">
        <f>AI17*VLOOKUP('Données projet'!$B$10,Paramètres!$A$1:$I$88,3,0)*VLOOKUP('Données projet'!$B$10,Paramètres!$A$1:$I$88,5,0)</f>
        <v>7.6957575189856291</v>
      </c>
      <c r="AK17" s="14">
        <f t="shared" si="44"/>
        <v>2.7966864619134562</v>
      </c>
      <c r="AL17" s="22">
        <f t="shared" si="5"/>
        <v>18.27433993339924</v>
      </c>
      <c r="AM17" s="62">
        <f t="shared" si="6"/>
        <v>311.60767326673255</v>
      </c>
      <c r="AN17" s="62">
        <f ca="1">AVERAGE(OFFSET($AM$3,0,0,'Données projet'!$E$10+1,1))-AVERAGE(OFFSET($H$3,0,0,'Données projet'!$E$10+1,1))</f>
        <v>86.460089663462668</v>
      </c>
      <c r="AO17" s="62">
        <f t="shared" si="7"/>
        <v>131.79211200949311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</v>
      </c>
      <c r="BD17" s="13">
        <f>IF(A17&lt;'Données projet'!$A$88,$BA$205^A17,IF(A17='Données projet'!$A$88,'Données projet'!$B$88,BD16+BC17-BL16))</f>
        <v>6.7577779408022742</v>
      </c>
      <c r="BE17" s="14">
        <f>BD17*VLOOKUP('Données projet'!$B$11,Paramètres!$A$1:$I$88,3,0)*VLOOKUP('Données projet'!$B$11,Paramètres!$A$1:$I$88,5,0)</f>
        <v>7.2740721754795672</v>
      </c>
      <c r="BF17" s="14">
        <f t="shared" si="45"/>
        <v>2.6608399808165633</v>
      </c>
      <c r="BG17" s="22">
        <f t="shared" si="9"/>
        <v>17.303305338882428</v>
      </c>
      <c r="BH17" s="62">
        <f t="shared" si="10"/>
        <v>310.63663867221572</v>
      </c>
      <c r="BI17" s="62">
        <f ca="1">AVERAGE(OFFSET($BH$3,0,0,'Données projet'!$E$11+1,1))-AVERAGE(OFFSET($H$3,0,0,'Données projet'!$E$11+1,1))</f>
        <v>191.48961138243084</v>
      </c>
      <c r="BJ17" s="62">
        <f t="shared" si="11"/>
        <v>123.64211675233031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IF(A17&lt;'Données projet'!$A$114,$BV$205^A17,IF(A17='Données projet'!$A$114,'Données projet'!$B$114,BY16+BX17-CG16))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46"/>
        <v>#N/A</v>
      </c>
      <c r="CB17" s="22" t="e">
        <f t="shared" si="13"/>
        <v>#N/A</v>
      </c>
      <c r="CC17" s="62" t="e">
        <f t="shared" si="14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15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25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4.3875000000000011</v>
      </c>
      <c r="D18" s="12">
        <f t="shared" si="42"/>
        <v>1.7022177720750722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47.008347714263728</v>
      </c>
      <c r="H18" s="70">
        <f t="shared" si="1"/>
        <v>303.93959178636408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</v>
      </c>
      <c r="N18" s="14">
        <f>IF(A18&lt;'Données projet'!$A$36,$K$205^A18,IF(A18='Données projet'!$A$36,'Données projet'!$B$36,N17+M18-V17))</f>
        <v>9.4868329805051523</v>
      </c>
      <c r="O18" s="14">
        <f>N18*VLOOKUP('Données projet'!$B$9,Paramètres!$A$1:$I$88,3,0)*VLOOKUP('Données projet'!$B$9,Paramètres!$A$1:$I$88,5,0)</f>
        <v>4.4398378348764114</v>
      </c>
      <c r="P18" s="14">
        <f t="shared" si="43"/>
        <v>1.7201473127682045</v>
      </c>
      <c r="Q18" s="22">
        <f t="shared" si="2"/>
        <v>10.728640798814373</v>
      </c>
      <c r="R18" s="62">
        <f t="shared" si="0"/>
        <v>304.06197413214767</v>
      </c>
      <c r="S18" s="62">
        <f ca="1">AVERAGE(OFFSET($R$3,0,0,'Données projet'!$E$9+1,1))-AVERAGE(OFFSET($H$3,0,0,'Données projet'!$E$9+1,1))</f>
        <v>107.50488288359907</v>
      </c>
      <c r="T18" s="62">
        <f t="shared" si="3"/>
        <v>74.47942577721966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</v>
      </c>
      <c r="AI18" s="14">
        <f>IF(A18&lt;'Données projet'!$A$62,$AF$205^A18,IF(A18='Données projet'!$A$62,'Données projet'!$B$62,AI17+AH18-AQ17))</f>
        <v>7.7459666924148243</v>
      </c>
      <c r="AJ18" s="14">
        <f>AI18*VLOOKUP('Données projet'!$B$10,Paramètres!$A$1:$I$88,3,0)*VLOOKUP('Données projet'!$B$10,Paramètres!$A$1:$I$88,5,0)</f>
        <v>8.8211068693220032</v>
      </c>
      <c r="AK18" s="14">
        <f t="shared" si="44"/>
        <v>3.1551227606706767</v>
      </c>
      <c r="AL18" s="22">
        <f t="shared" si="5"/>
        <v>20.858599938903918</v>
      </c>
      <c r="AM18" s="62">
        <f t="shared" si="6"/>
        <v>314.19193327223724</v>
      </c>
      <c r="AN18" s="62">
        <f ca="1">AVERAGE(OFFSET($AM$3,0,0,'Données projet'!$E$10+1,1))-AVERAGE(OFFSET($H$3,0,0,'Données projet'!$E$10+1,1))</f>
        <v>86.460089663462668</v>
      </c>
      <c r="AO18" s="62">
        <f t="shared" si="7"/>
        <v>131.79211200949311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</v>
      </c>
      <c r="BD18" s="13">
        <f>IF(A18&lt;'Données projet'!$A$88,$BA$205^A18,IF(A18='Données projet'!$A$88,'Données projet'!$B$88,BD17+BC18-BL17))</f>
        <v>7.7459666924148243</v>
      </c>
      <c r="BE18" s="14">
        <f>BD18*VLOOKUP('Données projet'!$B$11,Paramètres!$A$1:$I$88,3,0)*VLOOKUP('Données projet'!$B$11,Paramètres!$A$1:$I$88,5,0)</f>
        <v>8.3377585477153175</v>
      </c>
      <c r="BF18" s="14">
        <f t="shared" si="45"/>
        <v>3.0018655649489316</v>
      </c>
      <c r="BG18" s="22">
        <f t="shared" si="9"/>
        <v>19.749845329556901</v>
      </c>
      <c r="BH18" s="62">
        <f t="shared" si="10"/>
        <v>313.08317866289019</v>
      </c>
      <c r="BI18" s="62">
        <f ca="1">AVERAGE(OFFSET($BH$3,0,0,'Données projet'!$E$11+1,1))-AVERAGE(OFFSET($H$3,0,0,'Données projet'!$E$11+1,1))</f>
        <v>191.48961138243084</v>
      </c>
      <c r="BJ18" s="62">
        <f t="shared" si="11"/>
        <v>123.64211675233031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IF(A18&lt;'Données projet'!$A$114,$BV$205^A18,IF(A18='Données projet'!$A$114,'Données projet'!$B$114,BY17+BX18-CG17))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46"/>
        <v>#N/A</v>
      </c>
      <c r="CB18" s="22" t="e">
        <f t="shared" si="13"/>
        <v>#N/A</v>
      </c>
      <c r="CC18" s="62" t="e">
        <f t="shared" si="14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15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25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4.6800000000000015</v>
      </c>
      <c r="D19" s="12">
        <f t="shared" si="42"/>
        <v>1.802110016805462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50.037340480603582</v>
      </c>
      <c r="H19" s="70">
        <f t="shared" si="1"/>
        <v>304.62300827926947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</v>
      </c>
      <c r="N19" s="14">
        <f>IF(A19&lt;'Données projet'!$A$36,$K$205^A19,IF(A19='Données projet'!$A$36,'Données projet'!$B$36,N18+M19-V18))</f>
        <v>11.022057484087727</v>
      </c>
      <c r="O19" s="14">
        <f>N19*VLOOKUP('Données projet'!$B$9,Paramètres!$A$1:$I$88,3,0)*VLOOKUP('Données projet'!$B$9,Paramètres!$A$1:$I$88,5,0)</f>
        <v>5.1583229025530564</v>
      </c>
      <c r="P19" s="14">
        <f t="shared" si="43"/>
        <v>1.9639236379055869</v>
      </c>
      <c r="Q19" s="22">
        <f t="shared" si="2"/>
        <v>12.404579391298803</v>
      </c>
      <c r="R19" s="62">
        <f t="shared" si="0"/>
        <v>305.73791272463211</v>
      </c>
      <c r="S19" s="62">
        <f ca="1">AVERAGE(OFFSET($R$3,0,0,'Données projet'!$E$9+1,1))-AVERAGE(OFFSET($H$3,0,0,'Données projet'!$E$9+1,1))</f>
        <v>107.50488288359907</v>
      </c>
      <c r="T19" s="62">
        <f t="shared" si="3"/>
        <v>74.47942577721966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</v>
      </c>
      <c r="AI19" s="14">
        <f>IF(A19&lt;'Données projet'!$A$62,$AF$205^A19,IF(A19='Données projet'!$A$62,'Données projet'!$B$62,AI18+AH19-AQ18))</f>
        <v>8.8786581218850635</v>
      </c>
      <c r="AJ19" s="14">
        <f>AI19*VLOOKUP('Données projet'!$B$10,Paramètres!$A$1:$I$88,3,0)*VLOOKUP('Données projet'!$B$10,Paramètres!$A$1:$I$88,5,0)</f>
        <v>10.11101586920271</v>
      </c>
      <c r="AK19" s="14">
        <f t="shared" si="44"/>
        <v>3.5594979167207774</v>
      </c>
      <c r="AL19" s="22">
        <f t="shared" si="5"/>
        <v>23.809478177150073</v>
      </c>
      <c r="AM19" s="62">
        <f t="shared" si="6"/>
        <v>317.1428115104834</v>
      </c>
      <c r="AN19" s="62">
        <f ca="1">AVERAGE(OFFSET($AM$3,0,0,'Données projet'!$E$10+1,1))-AVERAGE(OFFSET($H$3,0,0,'Données projet'!$E$10+1,1))</f>
        <v>86.460089663462668</v>
      </c>
      <c r="AO19" s="62">
        <f t="shared" si="7"/>
        <v>131.79211200949311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</v>
      </c>
      <c r="BD19" s="13">
        <f>IF(A19&lt;'Données projet'!$A$88,$BA$205^A19,IF(A19='Données projet'!$A$88,'Données projet'!$B$88,BD18+BC19-BL18))</f>
        <v>8.8786581218850635</v>
      </c>
      <c r="BE19" s="14">
        <f>BD19*VLOOKUP('Données projet'!$B$11,Paramètres!$A$1:$I$88,3,0)*VLOOKUP('Données projet'!$B$11,Paramètres!$A$1:$I$88,5,0)</f>
        <v>9.556987602397081</v>
      </c>
      <c r="BF19" s="14">
        <f t="shared" si="45"/>
        <v>3.3865985684944473</v>
      </c>
      <c r="BG19" s="22">
        <f t="shared" si="9"/>
        <v>22.543412580969406</v>
      </c>
      <c r="BH19" s="62">
        <f t="shared" si="10"/>
        <v>315.87674591430272</v>
      </c>
      <c r="BI19" s="62">
        <f ca="1">AVERAGE(OFFSET($BH$3,0,0,'Données projet'!$E$11+1,1))-AVERAGE(OFFSET($H$3,0,0,'Données projet'!$E$11+1,1))</f>
        <v>191.48961138243084</v>
      </c>
      <c r="BJ19" s="62">
        <f t="shared" si="11"/>
        <v>123.64211675233031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IF(A19&lt;'Données projet'!$A$114,$BV$205^A19,IF(A19='Données projet'!$A$114,'Données projet'!$B$114,BY18+BX19-CG18))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46"/>
        <v>#N/A</v>
      </c>
      <c r="CB19" s="22" t="e">
        <f t="shared" si="13"/>
        <v>#N/A</v>
      </c>
      <c r="CC19" s="62" t="e">
        <f t="shared" si="14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15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25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4.9725000000000019</v>
      </c>
      <c r="D20" s="12">
        <f t="shared" si="42"/>
        <v>1.9012776846438786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53.060740021812421</v>
      </c>
      <c r="H20" s="70">
        <f t="shared" si="1"/>
        <v>305.30516280075472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</v>
      </c>
      <c r="N20" s="14">
        <f>IF(A20&lt;'Données projet'!$A$36,$K$205^A20,IF(A20='Données projet'!$A$36,'Données projet'!$B$36,N19+M20-V19))</f>
        <v>12.805722566443393</v>
      </c>
      <c r="O20" s="14">
        <f>N20*VLOOKUP('Données projet'!$B$9,Paramètres!$A$1:$I$88,3,0)*VLOOKUP('Données projet'!$B$9,Paramètres!$A$1:$I$88,5,0)</f>
        <v>5.9930781610955073</v>
      </c>
      <c r="P20" s="14">
        <f t="shared" si="43"/>
        <v>2.242247525485078</v>
      </c>
      <c r="Q20" s="22">
        <f t="shared" si="2"/>
        <v>14.343192237461187</v>
      </c>
      <c r="R20" s="62">
        <f t="shared" si="0"/>
        <v>307.67652557079452</v>
      </c>
      <c r="S20" s="62">
        <f ca="1">AVERAGE(OFFSET($R$3,0,0,'Données projet'!$E$9+1,1))-AVERAGE(OFFSET($H$3,0,0,'Données projet'!$E$9+1,1))</f>
        <v>107.50488288359907</v>
      </c>
      <c r="T20" s="62">
        <f t="shared" si="3"/>
        <v>74.47942577721966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</v>
      </c>
      <c r="AI20" s="14">
        <f>IF(A20&lt;'Données projet'!$A$62,$AF$205^A20,IF(A20='Données projet'!$A$62,'Données projet'!$B$62,AI19+AH20-AQ19))</f>
        <v>10.176982831918167</v>
      </c>
      <c r="AJ20" s="14">
        <f>AI20*VLOOKUP('Données projet'!$B$10,Paramètres!$A$1:$I$88,3,0)*VLOOKUP('Données projet'!$B$10,Paramètres!$A$1:$I$88,5,0)</f>
        <v>11.589548048988409</v>
      </c>
      <c r="AK20" s="14">
        <f t="shared" si="44"/>
        <v>4.0156996669271656</v>
      </c>
      <c r="AL20" s="22">
        <f t="shared" si="5"/>
        <v>27.179139771886287</v>
      </c>
      <c r="AM20" s="62">
        <f t="shared" si="6"/>
        <v>320.51247310521961</v>
      </c>
      <c r="AN20" s="62">
        <f ca="1">AVERAGE(OFFSET($AM$3,0,0,'Données projet'!$E$10+1,1))-AVERAGE(OFFSET($H$3,0,0,'Données projet'!$E$10+1,1))</f>
        <v>86.460089663462668</v>
      </c>
      <c r="AO20" s="62">
        <f t="shared" si="7"/>
        <v>131.79211200949311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</v>
      </c>
      <c r="BD20" s="13">
        <f>IF(A20&lt;'Données projet'!$A$88,$BA$205^A20,IF(A20='Données projet'!$A$88,'Données projet'!$B$88,BD19+BC20-BL19))</f>
        <v>10.176982831918167</v>
      </c>
      <c r="BE20" s="14">
        <f>BD20*VLOOKUP('Données projet'!$B$11,Paramètres!$A$1:$I$88,3,0)*VLOOKUP('Données projet'!$B$11,Paramètres!$A$1:$I$88,5,0)</f>
        <v>10.954504320276715</v>
      </c>
      <c r="BF20" s="14">
        <f t="shared" si="45"/>
        <v>3.8206407368958102</v>
      </c>
      <c r="BG20" s="22">
        <f t="shared" si="9"/>
        <v>25.733377641242154</v>
      </c>
      <c r="BH20" s="62">
        <f t="shared" si="10"/>
        <v>319.06671097457547</v>
      </c>
      <c r="BI20" s="62">
        <f ca="1">AVERAGE(OFFSET($BH$3,0,0,'Données projet'!$E$11+1,1))-AVERAGE(OFFSET($H$3,0,0,'Données projet'!$E$11+1,1))</f>
        <v>191.48961138243084</v>
      </c>
      <c r="BJ20" s="62">
        <f t="shared" si="11"/>
        <v>123.64211675233031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IF(A20&lt;'Données projet'!$A$114,$BV$205^A20,IF(A20='Données projet'!$A$114,'Données projet'!$B$114,BY19+BX20-CG19))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46"/>
        <v>#N/A</v>
      </c>
      <c r="CB20" s="22" t="e">
        <f t="shared" si="13"/>
        <v>#N/A</v>
      </c>
      <c r="CC20" s="62" t="e">
        <f t="shared" si="14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15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25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5.2650000000000023</v>
      </c>
      <c r="D21" s="12">
        <f t="shared" si="42"/>
        <v>1.9997682527873115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56.078912828533653</v>
      </c>
      <c r="H21" s="70">
        <f t="shared" si="1"/>
        <v>305.98613804027121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</v>
      </c>
      <c r="N21" s="14">
        <f>IF(A21&lt;'Données projet'!$A$36,$K$205^A21,IF(A21='Données projet'!$A$36,'Données projet'!$B$36,N20+M21-V20))</f>
        <v>14.878032589238522</v>
      </c>
      <c r="O21" s="14">
        <f>N21*VLOOKUP('Données projet'!$B$9,Paramètres!$A$1:$I$88,3,0)*VLOOKUP('Données projet'!$B$9,Paramètres!$A$1:$I$88,5,0)</f>
        <v>6.962919251763628</v>
      </c>
      <c r="P21" s="14">
        <f t="shared" si="43"/>
        <v>2.560014996767229</v>
      </c>
      <c r="Q21" s="22">
        <f t="shared" si="2"/>
        <v>16.585777149524578</v>
      </c>
      <c r="R21" s="62">
        <f t="shared" si="0"/>
        <v>309.91911048285789</v>
      </c>
      <c r="S21" s="62">
        <f ca="1">AVERAGE(OFFSET($R$3,0,0,'Données projet'!$E$9+1,1))-AVERAGE(OFFSET($H$3,0,0,'Données projet'!$E$9+1,1))</f>
        <v>107.50488288359907</v>
      </c>
      <c r="T21" s="62">
        <f t="shared" si="3"/>
        <v>74.47942577721966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</v>
      </c>
      <c r="AI21" s="14">
        <f>IF(A21&lt;'Données projet'!$A$62,$AF$205^A21,IF(A21='Données projet'!$A$62,'Données projet'!$B$62,AI20+AH21-AQ20))</f>
        <v>11.665161349761211</v>
      </c>
      <c r="AJ21" s="14">
        <f>AI21*VLOOKUP('Données projet'!$B$10,Paramètres!$A$1:$I$88,3,0)*VLOOKUP('Données projet'!$B$10,Paramètres!$A$1:$I$88,5,0)</f>
        <v>13.284285745108068</v>
      </c>
      <c r="AK21" s="14">
        <f t="shared" si="44"/>
        <v>4.5303703477975468</v>
      </c>
      <c r="AL21" s="22">
        <f t="shared" si="5"/>
        <v>31.027192695143942</v>
      </c>
      <c r="AM21" s="62">
        <f t="shared" si="6"/>
        <v>324.36052602847724</v>
      </c>
      <c r="AN21" s="62">
        <f ca="1">AVERAGE(OFFSET($AM$3,0,0,'Données projet'!$E$10+1,1))-AVERAGE(OFFSET($H$3,0,0,'Données projet'!$E$10+1,1))</f>
        <v>86.460089663462668</v>
      </c>
      <c r="AO21" s="62">
        <f t="shared" si="7"/>
        <v>131.79211200949311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</v>
      </c>
      <c r="BD21" s="13">
        <f>IF(A21&lt;'Données projet'!$A$88,$BA$205^A21,IF(A21='Données projet'!$A$88,'Données projet'!$B$88,BD20+BC21-BL20))</f>
        <v>11.665161349761211</v>
      </c>
      <c r="BE21" s="14">
        <f>BD21*VLOOKUP('Données projet'!$B$11,Paramètres!$A$1:$I$88,3,0)*VLOOKUP('Données projet'!$B$11,Paramètres!$A$1:$I$88,5,0)</f>
        <v>12.556379676882967</v>
      </c>
      <c r="BF21" s="14">
        <f t="shared" si="45"/>
        <v>4.3103117612540514</v>
      </c>
      <c r="BG21" s="22">
        <f t="shared" si="9"/>
        <v>29.376154254755306</v>
      </c>
      <c r="BH21" s="62">
        <f t="shared" si="10"/>
        <v>322.70948758808862</v>
      </c>
      <c r="BI21" s="62">
        <f ca="1">AVERAGE(OFFSET($BH$3,0,0,'Données projet'!$E$11+1,1))-AVERAGE(OFFSET($H$3,0,0,'Données projet'!$E$11+1,1))</f>
        <v>191.48961138243084</v>
      </c>
      <c r="BJ21" s="62">
        <f t="shared" si="11"/>
        <v>123.64211675233031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IF(A21&lt;'Données projet'!$A$114,$BV$205^A21,IF(A21='Données projet'!$A$114,'Données projet'!$B$114,BY20+BX21-CG20))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46"/>
        <v>#N/A</v>
      </c>
      <c r="CB21" s="22" t="e">
        <f t="shared" si="13"/>
        <v>#N/A</v>
      </c>
      <c r="CC21" s="62" t="e">
        <f t="shared" si="14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15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25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5.5575000000000028</v>
      </c>
      <c r="D22" s="12">
        <f t="shared" si="42"/>
        <v>2.0976236252484122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59.092182370338641</v>
      </c>
      <c r="H22" s="70">
        <f t="shared" si="1"/>
        <v>306.66600698064099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</v>
      </c>
      <c r="N22" s="14">
        <f>IF(A22&lt;'Données projet'!$A$36,$K$205^A22,IF(A22='Données projet'!$A$36,'Données projet'!$B$36,N21+M22-V21))</f>
        <v>17.285698060216681</v>
      </c>
      <c r="O22" s="14">
        <f>N22*VLOOKUP('Données projet'!$B$9,Paramètres!$A$1:$I$88,3,0)*VLOOKUP('Données projet'!$B$9,Paramètres!$A$1:$I$88,5,0)</f>
        <v>8.0897066921814069</v>
      </c>
      <c r="P22" s="14">
        <f t="shared" si="43"/>
        <v>2.9228159287433377</v>
      </c>
      <c r="Q22" s="22">
        <f t="shared" si="2"/>
        <v>19.180143564777264</v>
      </c>
      <c r="R22" s="62">
        <f t="shared" si="0"/>
        <v>312.51347689811058</v>
      </c>
      <c r="S22" s="62">
        <f ca="1">AVERAGE(OFFSET($R$3,0,0,'Données projet'!$E$9+1,1))-AVERAGE(OFFSET($H$3,0,0,'Données projet'!$E$9+1,1))</f>
        <v>107.50488288359907</v>
      </c>
      <c r="T22" s="62">
        <f t="shared" si="3"/>
        <v>74.47942577721966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</v>
      </c>
      <c r="AI22" s="14">
        <f>IF(A22&lt;'Données projet'!$A$62,$AF$205^A22,IF(A22='Données projet'!$A$62,'Données projet'!$B$62,AI21+AH22-AQ21))</f>
        <v>13.370955966358361</v>
      </c>
      <c r="AJ22" s="14">
        <f>AI22*VLOOKUP('Données projet'!$B$10,Paramètres!$A$1:$I$88,3,0)*VLOOKUP('Données projet'!$B$10,Paramètres!$A$1:$I$88,5,0)</f>
        <v>15.226844654488902</v>
      </c>
      <c r="AK22" s="14">
        <f t="shared" si="44"/>
        <v>5.1110036084716794</v>
      </c>
      <c r="AL22" s="22">
        <f t="shared" si="5"/>
        <v>35.421752391323004</v>
      </c>
      <c r="AM22" s="62">
        <f t="shared" si="6"/>
        <v>328.75508572465634</v>
      </c>
      <c r="AN22" s="62">
        <f ca="1">AVERAGE(OFFSET($AM$3,0,0,'Données projet'!$E$10+1,1))-AVERAGE(OFFSET($H$3,0,0,'Données projet'!$E$10+1,1))</f>
        <v>86.460089663462668</v>
      </c>
      <c r="AO22" s="62">
        <f t="shared" si="7"/>
        <v>131.79211200949311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</v>
      </c>
      <c r="BD22" s="13">
        <f>IF(A22&lt;'Données projet'!$A$88,$BA$205^A22,IF(A22='Données projet'!$A$88,'Données projet'!$B$88,BD21+BC22-BL21))</f>
        <v>13.370955966358361</v>
      </c>
      <c r="BE22" s="14">
        <f>BD22*VLOOKUP('Données projet'!$B$11,Paramètres!$A$1:$I$88,3,0)*VLOOKUP('Données projet'!$B$11,Paramètres!$A$1:$I$88,5,0)</f>
        <v>14.392497002188138</v>
      </c>
      <c r="BF22" s="14">
        <f t="shared" si="45"/>
        <v>4.862741293571581</v>
      </c>
      <c r="BG22" s="22">
        <f t="shared" si="9"/>
        <v>33.536206698448176</v>
      </c>
      <c r="BH22" s="62">
        <f t="shared" si="10"/>
        <v>326.86954003178147</v>
      </c>
      <c r="BI22" s="62">
        <f ca="1">AVERAGE(OFFSET($BH$3,0,0,'Données projet'!$E$11+1,1))-AVERAGE(OFFSET($H$3,0,0,'Données projet'!$E$11+1,1))</f>
        <v>191.48961138243084</v>
      </c>
      <c r="BJ22" s="62">
        <f t="shared" si="11"/>
        <v>123.64211675233031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IF(A22&lt;'Données projet'!$A$114,$BV$205^A22,IF(A22='Données projet'!$A$114,'Données projet'!$B$114,BY21+BX22-CG21))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46"/>
        <v>#N/A</v>
      </c>
      <c r="CB22" s="22" t="e">
        <f t="shared" si="13"/>
        <v>#N/A</v>
      </c>
      <c r="CC22" s="62" t="e">
        <f t="shared" si="14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15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25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5.8500000000000032</v>
      </c>
      <c r="D23" s="12">
        <f t="shared" si="42"/>
        <v>2.1948810459619112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62.100836144267419</v>
      </c>
      <c r="H23" s="70">
        <f t="shared" si="1"/>
        <v>307.34483448838364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</v>
      </c>
      <c r="N23" s="14">
        <f>IF(A23&lt;'Données projet'!$A$36,$K$205^A23,IF(A23='Données projet'!$A$36,'Données projet'!$B$36,N22+M23-V22))</f>
        <v>20.082988502465128</v>
      </c>
      <c r="O23" s="14">
        <f>N23*VLOOKUP('Données projet'!$B$9,Paramètres!$A$1:$I$88,3,0)*VLOOKUP('Données projet'!$B$9,Paramètres!$A$1:$I$88,5,0)</f>
        <v>9.398838619153679</v>
      </c>
      <c r="P23" s="14">
        <f t="shared" si="43"/>
        <v>3.3370323861788451</v>
      </c>
      <c r="Q23" s="22">
        <f t="shared" si="2"/>
        <v>22.181642000954145</v>
      </c>
      <c r="R23" s="62">
        <f t="shared" si="0"/>
        <v>315.51497533428744</v>
      </c>
      <c r="S23" s="62">
        <f ca="1">AVERAGE(OFFSET($R$3,0,0,'Données projet'!$E$9+1,1))-AVERAGE(OFFSET($H$3,0,0,'Données projet'!$E$9+1,1))</f>
        <v>107.50488288359907</v>
      </c>
      <c r="T23" s="62">
        <f t="shared" si="3"/>
        <v>74.47942577721966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</v>
      </c>
      <c r="AI23" s="14">
        <f>IF(A23&lt;'Données projet'!$A$62,$AF$205^A23,IF(A23='Données projet'!$A$62,'Données projet'!$B$62,AI22+AH23-AQ22))</f>
        <v>15.326188647871033</v>
      </c>
      <c r="AJ23" s="14">
        <f>AI23*VLOOKUP('Données projet'!$B$10,Paramètres!$A$1:$I$88,3,0)*VLOOKUP('Données projet'!$B$10,Paramètres!$A$1:$I$88,5,0)</f>
        <v>17.453463632195533</v>
      </c>
      <c r="AK23" s="14">
        <f t="shared" si="44"/>
        <v>5.7660535188938757</v>
      </c>
      <c r="AL23" s="22">
        <f t="shared" si="5"/>
        <v>40.44065903814738</v>
      </c>
      <c r="AM23" s="62">
        <f t="shared" si="6"/>
        <v>333.77399237148069</v>
      </c>
      <c r="AN23" s="62">
        <f ca="1">AVERAGE(OFFSET($AM$3,0,0,'Données projet'!$E$10+1,1))-AVERAGE(OFFSET($H$3,0,0,'Données projet'!$E$10+1,1))</f>
        <v>86.460089663462668</v>
      </c>
      <c r="AO23" s="62">
        <f t="shared" si="7"/>
        <v>131.79211200949311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</v>
      </c>
      <c r="BD23" s="13">
        <f>IF(A23&lt;'Données projet'!$A$88,$BA$205^A23,IF(A23='Données projet'!$A$88,'Données projet'!$B$88,BD22+BC23-BL22))</f>
        <v>15.326188647871033</v>
      </c>
      <c r="BE23" s="14">
        <f>BD23*VLOOKUP('Données projet'!$B$11,Paramètres!$A$1:$I$88,3,0)*VLOOKUP('Données projet'!$B$11,Paramètres!$A$1:$I$88,5,0)</f>
        <v>16.497109460568378</v>
      </c>
      <c r="BF23" s="14">
        <f t="shared" si="45"/>
        <v>5.4859727550952186</v>
      </c>
      <c r="BG23" s="22">
        <f t="shared" si="9"/>
        <v>38.287201525614094</v>
      </c>
      <c r="BH23" s="62">
        <f t="shared" si="10"/>
        <v>331.62053485894739</v>
      </c>
      <c r="BI23" s="62">
        <f ca="1">AVERAGE(OFFSET($BH$3,0,0,'Données projet'!$E$11+1,1))-AVERAGE(OFFSET($H$3,0,0,'Données projet'!$E$11+1,1))</f>
        <v>191.48961138243084</v>
      </c>
      <c r="BJ23" s="62">
        <f t="shared" si="11"/>
        <v>123.64211675233031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IF(A23&lt;'Données projet'!$A$114,$BV$205^A23,IF(A23='Données projet'!$A$114,'Données projet'!$B$114,BY22+BX23-CG22))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46"/>
        <v>#N/A</v>
      </c>
      <c r="CB23" s="22" t="e">
        <f t="shared" si="13"/>
        <v>#N/A</v>
      </c>
      <c r="CC23" s="62" t="e">
        <f t="shared" si="14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15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25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6.1425000000000036</v>
      </c>
      <c r="D24" s="12">
        <f t="shared" si="42"/>
        <v>2.2915738240799599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65.105131273599724</v>
      </c>
      <c r="H24" s="70">
        <f t="shared" si="1"/>
        <v>308.02267857693926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</v>
      </c>
      <c r="N24" s="14">
        <f>IF(A24&lt;'Données projet'!$A$36,$K$205^A24,IF(A24='Données projet'!$A$36,'Données projet'!$B$36,N23+M24-V23))</f>
        <v>23.332955706221028</v>
      </c>
      <c r="O24" s="14">
        <f>N24*VLOOKUP('Données projet'!$B$9,Paramètres!$A$1:$I$88,3,0)*VLOOKUP('Données projet'!$B$9,Paramètres!$A$1:$I$88,5,0)</f>
        <v>10.919823270511442</v>
      </c>
      <c r="P24" s="14">
        <f t="shared" si="43"/>
        <v>3.809950889105187</v>
      </c>
      <c r="Q24" s="22">
        <f t="shared" si="2"/>
        <v>25.65435666133229</v>
      </c>
      <c r="R24" s="62">
        <f t="shared" si="0"/>
        <v>318.98768999466563</v>
      </c>
      <c r="S24" s="62">
        <f ca="1">AVERAGE(OFFSET($R$3,0,0,'Données projet'!$E$9+1,1))-AVERAGE(OFFSET($H$3,0,0,'Données projet'!$E$9+1,1))</f>
        <v>107.50488288359907</v>
      </c>
      <c r="T24" s="62">
        <f t="shared" si="3"/>
        <v>74.47942577721966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</v>
      </c>
      <c r="AI24" s="14">
        <f>IF(A24&lt;'Données projet'!$A$62,$AF$205^A24,IF(A24='Données projet'!$A$62,'Données projet'!$B$62,AI23+AH24-AQ23))</f>
        <v>17.567334681314104</v>
      </c>
      <c r="AJ24" s="14">
        <f>AI24*VLOOKUP('Données projet'!$B$10,Paramètres!$A$1:$I$88,3,0)*VLOOKUP('Données projet'!$B$10,Paramètres!$A$1:$I$88,5,0)</f>
        <v>20.005680735080503</v>
      </c>
      <c r="AK24" s="14">
        <f t="shared" si="44"/>
        <v>6.5050576617945834</v>
      </c>
      <c r="AL24" s="22">
        <f t="shared" si="5"/>
        <v>46.172869374557443</v>
      </c>
      <c r="AM24" s="62">
        <f t="shared" si="6"/>
        <v>339.50620270789074</v>
      </c>
      <c r="AN24" s="62">
        <f ca="1">AVERAGE(OFFSET($AM$3,0,0,'Données projet'!$E$10+1,1))-AVERAGE(OFFSET($H$3,0,0,'Données projet'!$E$10+1,1))</f>
        <v>86.460089663462668</v>
      </c>
      <c r="AO24" s="62">
        <f t="shared" si="7"/>
        <v>131.79211200949311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</v>
      </c>
      <c r="BD24" s="13">
        <f>IF(A24&lt;'Données projet'!$A$88,$BA$205^A24,IF(A24='Données projet'!$A$88,'Données projet'!$B$88,BD23+BC24-BL23))</f>
        <v>17.567334681314104</v>
      </c>
      <c r="BE24" s="14">
        <f>BD24*VLOOKUP('Données projet'!$B$11,Paramètres!$A$1:$I$88,3,0)*VLOOKUP('Données projet'!$B$11,Paramètres!$A$1:$I$88,5,0)</f>
        <v>18.909479050966503</v>
      </c>
      <c r="BF24" s="14">
        <f t="shared" si="45"/>
        <v>6.1890804492176112</v>
      </c>
      <c r="BG24" s="22">
        <f t="shared" si="9"/>
        <v>43.713324462820673</v>
      </c>
      <c r="BH24" s="62">
        <f t="shared" si="10"/>
        <v>337.04665779615397</v>
      </c>
      <c r="BI24" s="62">
        <f ca="1">AVERAGE(OFFSET($BH$3,0,0,'Données projet'!$E$11+1,1))-AVERAGE(OFFSET($H$3,0,0,'Données projet'!$E$11+1,1))</f>
        <v>191.48961138243084</v>
      </c>
      <c r="BJ24" s="62">
        <f t="shared" si="11"/>
        <v>123.64211675233031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IF(A24&lt;'Données projet'!$A$114,$BV$205^A24,IF(A24='Données projet'!$A$114,'Données projet'!$B$114,BY23+BX24-CG23))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46"/>
        <v>#N/A</v>
      </c>
      <c r="CB24" s="22" t="e">
        <f t="shared" si="13"/>
        <v>#N/A</v>
      </c>
      <c r="CC24" s="62" t="e">
        <f t="shared" si="14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15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25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6.4350000000000041</v>
      </c>
      <c r="D25" s="12">
        <f t="shared" si="42"/>
        <v>2.3877319172016787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68.105299009977912</v>
      </c>
      <c r="H25" s="70">
        <f t="shared" si="1"/>
        <v>308.69959142245955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</v>
      </c>
      <c r="N25" s="14">
        <f>IF(A25&lt;'Données projet'!$A$36,$K$205^A25,IF(A25='Données projet'!$A$36,'Données projet'!$B$36,N24+M25-V24))</f>
        <v>27.108854935690747</v>
      </c>
      <c r="O25" s="14">
        <f>N25*VLOOKUP('Données projet'!$B$9,Paramètres!$A$1:$I$88,3,0)*VLOOKUP('Données projet'!$B$9,Paramètres!$A$1:$I$88,5,0)</f>
        <v>12.686944109903269</v>
      </c>
      <c r="P25" s="14">
        <f t="shared" si="43"/>
        <v>4.3498905906678953</v>
      </c>
      <c r="Q25" s="22">
        <f t="shared" si="2"/>
        <v>29.672487103494774</v>
      </c>
      <c r="R25" s="62">
        <f t="shared" si="0"/>
        <v>323.00582043682812</v>
      </c>
      <c r="S25" s="62">
        <f ca="1">AVERAGE(OFFSET($R$3,0,0,'Données projet'!$E$9+1,1))-AVERAGE(OFFSET($H$3,0,0,'Données projet'!$E$9+1,1))</f>
        <v>107.50488288359907</v>
      </c>
      <c r="T25" s="62">
        <f t="shared" si="3"/>
        <v>74.47942577721966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</v>
      </c>
      <c r="AI25" s="14">
        <f>IF(A25&lt;'Données projet'!$A$62,$AF$205^A25,IF(A25='Données projet'!$A$62,'Données projet'!$B$62,AI24+AH25-AQ24))</f>
        <v>20.13620312889536</v>
      </c>
      <c r="AJ25" s="14">
        <f>AI25*VLOOKUP('Données projet'!$B$10,Paramètres!$A$1:$I$88,3,0)*VLOOKUP('Données projet'!$B$10,Paramètres!$A$1:$I$88,5,0)</f>
        <v>22.931108123186036</v>
      </c>
      <c r="AK25" s="14">
        <f t="shared" si="44"/>
        <v>7.3387760007108005</v>
      </c>
      <c r="AL25" s="22">
        <f t="shared" si="5"/>
        <v>52.72004818245366</v>
      </c>
      <c r="AM25" s="62">
        <f t="shared" si="6"/>
        <v>346.05338151578695</v>
      </c>
      <c r="AN25" s="62">
        <f ca="1">AVERAGE(OFFSET($AM$3,0,0,'Données projet'!$E$10+1,1))-AVERAGE(OFFSET($H$3,0,0,'Données projet'!$E$10+1,1))</f>
        <v>86.460089663462668</v>
      </c>
      <c r="AO25" s="62">
        <f t="shared" si="7"/>
        <v>131.79211200949311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</v>
      </c>
      <c r="BD25" s="13">
        <f>IF(A25&lt;'Données projet'!$A$88,$BA$205^A25,IF(A25='Données projet'!$A$88,'Données projet'!$B$88,BD24+BC25-BL24))</f>
        <v>20.13620312889536</v>
      </c>
      <c r="BE25" s="14">
        <f>BD25*VLOOKUP('Données projet'!$B$11,Paramètres!$A$1:$I$88,3,0)*VLOOKUP('Données projet'!$B$11,Paramètres!$A$1:$I$88,5,0)</f>
        <v>21.674609047942965</v>
      </c>
      <c r="BF25" s="14">
        <f t="shared" si="45"/>
        <v>6.9823016841108609</v>
      </c>
      <c r="BG25" s="22">
        <f t="shared" si="9"/>
        <v>49.910786191660414</v>
      </c>
      <c r="BH25" s="62">
        <f t="shared" si="10"/>
        <v>343.24411952499372</v>
      </c>
      <c r="BI25" s="62">
        <f ca="1">AVERAGE(OFFSET($BH$3,0,0,'Données projet'!$E$11+1,1))-AVERAGE(OFFSET($H$3,0,0,'Données projet'!$E$11+1,1))</f>
        <v>191.48961138243084</v>
      </c>
      <c r="BJ25" s="62">
        <f t="shared" si="11"/>
        <v>123.64211675233031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IF(A25&lt;'Données projet'!$A$114,$BV$205^A25,IF(A25='Données projet'!$A$114,'Données projet'!$B$114,BY24+BX25-CG24))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46"/>
        <v>#N/A</v>
      </c>
      <c r="CB25" s="22" t="e">
        <f t="shared" si="13"/>
        <v>#N/A</v>
      </c>
      <c r="CC25" s="62" t="e">
        <f t="shared" si="14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15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25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6.7275000000000045</v>
      </c>
      <c r="D26" s="12">
        <f t="shared" si="42"/>
        <v>2.4833824055634124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71.101548393822881</v>
      </c>
      <c r="H26" s="70">
        <f t="shared" si="1"/>
        <v>309.37562018968958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</v>
      </c>
      <c r="N26" s="14">
        <f>IF(A26&lt;'Données projet'!$A$36,$K$205^A26,IF(A26='Données projet'!$A$36,'Données projet'!$B$36,N25+M26-V25))</f>
        <v>31.495796125322798</v>
      </c>
      <c r="O26" s="14">
        <f>N26*VLOOKUP('Données projet'!$B$9,Paramètres!$A$1:$I$88,3,0)*VLOOKUP('Données projet'!$B$9,Paramètres!$A$1:$I$88,5,0)</f>
        <v>14.74003258665107</v>
      </c>
      <c r="P26" s="14">
        <f t="shared" si="43"/>
        <v>4.9663496201193977</v>
      </c>
      <c r="Q26" s="22">
        <f t="shared" si="2"/>
        <v>34.32194901012523</v>
      </c>
      <c r="R26" s="62">
        <f t="shared" si="0"/>
        <v>327.65528234345857</v>
      </c>
      <c r="S26" s="62">
        <f ca="1">AVERAGE(OFFSET($R$3,0,0,'Données projet'!$E$9+1,1))-AVERAGE(OFFSET($H$3,0,0,'Données projet'!$E$9+1,1))</f>
        <v>107.50488288359907</v>
      </c>
      <c r="T26" s="62">
        <f t="shared" si="3"/>
        <v>74.47942577721966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</v>
      </c>
      <c r="AI26" s="14">
        <f>IF(A26&lt;'Données projet'!$A$62,$AF$205^A26,IF(A26='Données projet'!$A$62,'Données projet'!$B$62,AI25+AH26-AQ25))</f>
        <v>23.080716785080625</v>
      </c>
      <c r="AJ26" s="14">
        <f>AI26*VLOOKUP('Données projet'!$B$10,Paramètres!$A$1:$I$88,3,0)*VLOOKUP('Données projet'!$B$10,Paramètres!$A$1:$I$88,5,0)</f>
        <v>26.284320274849819</v>
      </c>
      <c r="AK26" s="14">
        <f t="shared" si="44"/>
        <v>8.2793475459756021</v>
      </c>
      <c r="AL26" s="22">
        <f t="shared" si="5"/>
        <v>60.198388121270945</v>
      </c>
      <c r="AM26" s="62">
        <f t="shared" si="6"/>
        <v>353.53172145460428</v>
      </c>
      <c r="AN26" s="62">
        <f ca="1">AVERAGE(OFFSET($AM$3,0,0,'Données projet'!$E$10+1,1))-AVERAGE(OFFSET($H$3,0,0,'Données projet'!$E$10+1,1))</f>
        <v>86.460089663462668</v>
      </c>
      <c r="AO26" s="62">
        <f t="shared" si="7"/>
        <v>131.79211200949311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</v>
      </c>
      <c r="BD26" s="13">
        <f>IF(A26&lt;'Données projet'!$A$88,$BA$205^A26,IF(A26='Données projet'!$A$88,'Données projet'!$B$88,BD25+BC26-BL25))</f>
        <v>23.080716785080625</v>
      </c>
      <c r="BE26" s="14">
        <f>BD26*VLOOKUP('Données projet'!$B$11,Paramètres!$A$1:$I$88,3,0)*VLOOKUP('Données projet'!$B$11,Paramètres!$A$1:$I$88,5,0)</f>
        <v>24.844083547460784</v>
      </c>
      <c r="BF26" s="14">
        <f t="shared" si="45"/>
        <v>7.8771858288092576</v>
      </c>
      <c r="BG26" s="22">
        <f t="shared" si="9"/>
        <v>56.989544163670324</v>
      </c>
      <c r="BH26" s="62">
        <f t="shared" si="10"/>
        <v>350.32287749700362</v>
      </c>
      <c r="BI26" s="62">
        <f ca="1">AVERAGE(OFFSET($BH$3,0,0,'Données projet'!$E$11+1,1))-AVERAGE(OFFSET($H$3,0,0,'Données projet'!$E$11+1,1))</f>
        <v>191.48961138243084</v>
      </c>
      <c r="BJ26" s="62">
        <f t="shared" si="11"/>
        <v>123.64211675233031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IF(A26&lt;'Données projet'!$A$114,$BV$205^A26,IF(A26='Données projet'!$A$114,'Données projet'!$B$114,BY25+BX26-CG25))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46"/>
        <v>#N/A</v>
      </c>
      <c r="CB26" s="22" t="e">
        <f t="shared" si="13"/>
        <v>#N/A</v>
      </c>
      <c r="CC26" s="62" t="e">
        <f t="shared" si="14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15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25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7.0200000000000049</v>
      </c>
      <c r="D27" s="12">
        <f t="shared" si="42"/>
        <v>2.578549881434125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74.09406926019328</v>
      </c>
      <c r="H27" s="70">
        <f t="shared" si="1"/>
        <v>310.05080771016441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</v>
      </c>
      <c r="N27" s="14">
        <f>IF(A27&lt;'Données projet'!$A$36,$K$205^A27,IF(A27='Données projet'!$A$36,'Données projet'!$B$36,N26+M27-V26))</f>
        <v>36.592662284008128</v>
      </c>
      <c r="O27" s="14">
        <f>N27*VLOOKUP('Données projet'!$B$9,Paramètres!$A$1:$I$88,3,0)*VLOOKUP('Données projet'!$B$9,Paramètres!$A$1:$I$88,5,0)</f>
        <v>17.125365948915803</v>
      </c>
      <c r="P27" s="14">
        <f t="shared" si="43"/>
        <v>5.6701721652895625</v>
      </c>
      <c r="Q27" s="22">
        <f t="shared" si="2"/>
        <v>39.702228882241002</v>
      </c>
      <c r="R27" s="62">
        <f t="shared" si="0"/>
        <v>333.03556221557432</v>
      </c>
      <c r="S27" s="62">
        <f ca="1">AVERAGE(OFFSET($R$3,0,0,'Données projet'!$E$9+1,1))-AVERAGE(OFFSET($H$3,0,0,'Données projet'!$E$9+1,1))</f>
        <v>107.50488288359907</v>
      </c>
      <c r="T27" s="62">
        <f t="shared" si="3"/>
        <v>74.47942577721966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</v>
      </c>
      <c r="AI27" s="14">
        <f>IF(A27&lt;'Données projet'!$A$62,$AF$205^A27,IF(A27='Données projet'!$A$62,'Données projet'!$B$62,AI26+AH27-AQ26))</f>
        <v>26.455806186651554</v>
      </c>
      <c r="AJ27" s="14">
        <f>AI27*VLOOKUP('Données projet'!$B$10,Paramètres!$A$1:$I$88,3,0)*VLOOKUP('Données projet'!$B$10,Paramètres!$A$1:$I$88,5,0)</f>
        <v>30.127872085358792</v>
      </c>
      <c r="AK27" s="14">
        <f t="shared" si="44"/>
        <v>9.3404670997470145</v>
      </c>
      <c r="AL27" s="22">
        <f t="shared" si="5"/>
        <v>68.740690747392605</v>
      </c>
      <c r="AM27" s="62">
        <f t="shared" si="6"/>
        <v>362.07402408072591</v>
      </c>
      <c r="AN27" s="62">
        <f ca="1">AVERAGE(OFFSET($AM$3,0,0,'Données projet'!$E$10+1,1))-AVERAGE(OFFSET($H$3,0,0,'Données projet'!$E$10+1,1))</f>
        <v>86.460089663462668</v>
      </c>
      <c r="AO27" s="62">
        <f t="shared" si="7"/>
        <v>131.79211200949311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</v>
      </c>
      <c r="BD27" s="13">
        <f>IF(A27&lt;'Données projet'!$A$88,$BA$205^A27,IF(A27='Données projet'!$A$88,'Données projet'!$B$88,BD26+BC27-BL26))</f>
        <v>26.455806186651554</v>
      </c>
      <c r="BE27" s="14">
        <f>BD27*VLOOKUP('Données projet'!$B$11,Paramètres!$A$1:$I$88,3,0)*VLOOKUP('Données projet'!$B$11,Paramètres!$A$1:$I$88,5,0)</f>
        <v>28.477029779311728</v>
      </c>
      <c r="BF27" s="14">
        <f t="shared" si="45"/>
        <v>8.8867624730103465</v>
      </c>
      <c r="BG27" s="22">
        <f t="shared" si="9"/>
        <v>65.075271506127606</v>
      </c>
      <c r="BH27" s="62">
        <f t="shared" si="10"/>
        <v>358.40860483946091</v>
      </c>
      <c r="BI27" s="62">
        <f ca="1">AVERAGE(OFFSET($BH$3,0,0,'Données projet'!$E$11+1,1))-AVERAGE(OFFSET($H$3,0,0,'Données projet'!$E$11+1,1))</f>
        <v>191.48961138243084</v>
      </c>
      <c r="BJ27" s="62">
        <f t="shared" si="11"/>
        <v>123.64211675233031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IF(A27&lt;'Données projet'!$A$114,$BV$205^A27,IF(A27='Données projet'!$A$114,'Données projet'!$B$114,BY26+BX27-CG26))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46"/>
        <v>#N/A</v>
      </c>
      <c r="CB27" s="22" t="e">
        <f t="shared" si="13"/>
        <v>#N/A</v>
      </c>
      <c r="CC27" s="62" t="e">
        <f t="shared" si="14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15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25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7.3125000000000053</v>
      </c>
      <c r="D28" s="12">
        <f t="shared" si="42"/>
        <v>2.6732567717828197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77.083034729551628</v>
      </c>
      <c r="H28" s="70">
        <f t="shared" si="1"/>
        <v>310.72519304418842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</v>
      </c>
      <c r="N28" s="14">
        <f>IF(A28&lt;'Données projet'!$A$36,$K$205^A28,IF(A28='Données projet'!$A$36,'Données projet'!$B$36,N27+M28-V27))</f>
        <v>42.514338348630886</v>
      </c>
      <c r="O28" s="14">
        <f>N28*VLOOKUP('Données projet'!$B$9,Paramètres!$A$1:$I$88,3,0)*VLOOKUP('Données projet'!$B$9,Paramètres!$A$1:$I$88,5,0)</f>
        <v>19.896710347159257</v>
      </c>
      <c r="P28" s="14">
        <f t="shared" si="43"/>
        <v>6.473739233697283</v>
      </c>
      <c r="Q28" s="22">
        <f t="shared" si="2"/>
        <v>45.928533019991811</v>
      </c>
      <c r="R28" s="62">
        <f t="shared" si="0"/>
        <v>339.2618663533251</v>
      </c>
      <c r="S28" s="62">
        <f ca="1">AVERAGE(OFFSET($R$3,0,0,'Données projet'!$E$9+1,1))-AVERAGE(OFFSET($H$3,0,0,'Données projet'!$E$9+1,1))</f>
        <v>107.50488288359907</v>
      </c>
      <c r="T28" s="62">
        <f t="shared" si="3"/>
        <v>74.47942577721966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</v>
      </c>
      <c r="AI28" s="14">
        <f>IF(A28&lt;'Données projet'!$A$62,$AF$205^A28,IF(A28='Données projet'!$A$62,'Données projet'!$B$62,AI27+AH28-AQ27))</f>
        <v>30.324434353706575</v>
      </c>
      <c r="AJ28" s="14">
        <f>AI28*VLOOKUP('Données projet'!$B$10,Paramètres!$A$1:$I$88,3,0)*VLOOKUP('Données projet'!$B$10,Paramètres!$A$1:$I$88,5,0)</f>
        <v>34.53346584200105</v>
      </c>
      <c r="AK28" s="14">
        <f t="shared" si="44"/>
        <v>10.537584653498923</v>
      </c>
      <c r="AL28" s="22">
        <f t="shared" si="5"/>
        <v>78.498746279662456</v>
      </c>
      <c r="AM28" s="62">
        <f t="shared" si="6"/>
        <v>371.83207961299576</v>
      </c>
      <c r="AN28" s="62">
        <f ca="1">AVERAGE(OFFSET($AM$3,0,0,'Données projet'!$E$10+1,1))-AVERAGE(OFFSET($H$3,0,0,'Données projet'!$E$10+1,1))</f>
        <v>86.460089663462668</v>
      </c>
      <c r="AO28" s="62">
        <f t="shared" si="7"/>
        <v>131.79211200949311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</v>
      </c>
      <c r="BD28" s="13">
        <f>IF(A28&lt;'Données projet'!$A$88,$BA$205^A28,IF(A28='Données projet'!$A$88,'Données projet'!$B$88,BD27+BC28-BL27))</f>
        <v>30.324434353706575</v>
      </c>
      <c r="BE28" s="14">
        <f>BD28*VLOOKUP('Données projet'!$B$11,Paramètres!$A$1:$I$88,3,0)*VLOOKUP('Données projet'!$B$11,Paramètres!$A$1:$I$88,5,0)</f>
        <v>32.641221138329755</v>
      </c>
      <c r="BF28" s="14">
        <f t="shared" si="45"/>
        <v>10.025731139015553</v>
      </c>
      <c r="BG28" s="22">
        <f t="shared" si="9"/>
        <v>74.311608549709746</v>
      </c>
      <c r="BH28" s="62">
        <f t="shared" si="10"/>
        <v>367.64494188304309</v>
      </c>
      <c r="BI28" s="62">
        <f ca="1">AVERAGE(OFFSET($BH$3,0,0,'Données projet'!$E$11+1,1))-AVERAGE(OFFSET($H$3,0,0,'Données projet'!$E$11+1,1))</f>
        <v>191.48961138243084</v>
      </c>
      <c r="BJ28" s="62">
        <f t="shared" si="11"/>
        <v>123.64211675233031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IF(A28&lt;'Données projet'!$A$114,$BV$205^A28,IF(A28='Données projet'!$A$114,'Données projet'!$B$114,BY27+BX28-CG27))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46"/>
        <v>#N/A</v>
      </c>
      <c r="CB28" s="22" t="e">
        <f t="shared" si="13"/>
        <v>#N/A</v>
      </c>
      <c r="CC28" s="62" t="e">
        <f t="shared" si="14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15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25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7.6050000000000058</v>
      </c>
      <c r="D29" s="12">
        <f t="shared" si="42"/>
        <v>2.7675236078659355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80.068603288789731</v>
      </c>
      <c r="H29" s="70">
        <f t="shared" si="1"/>
        <v>311.39881195036651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</v>
      </c>
      <c r="N29" s="14">
        <f>IF(A29&lt;'Données projet'!$A$36,$K$205^A29,IF(A29='Données projet'!$A$36,'Données projet'!$B$36,N28+M29-V28))</f>
        <v>49.394300726016709</v>
      </c>
      <c r="O29" s="14">
        <f>N29*VLOOKUP('Données projet'!$B$9,Paramètres!$A$1:$I$88,3,0)*VLOOKUP('Données projet'!$B$9,Paramètres!$A$1:$I$88,5,0)</f>
        <v>23.11653273977582</v>
      </c>
      <c r="P29" s="14">
        <f t="shared" si="43"/>
        <v>7.3911864479993694</v>
      </c>
      <c r="Q29" s="22">
        <f t="shared" si="2"/>
        <v>53.134277585375123</v>
      </c>
      <c r="R29" s="62">
        <f t="shared" si="0"/>
        <v>346.46761091870843</v>
      </c>
      <c r="S29" s="62">
        <f ca="1">AVERAGE(OFFSET($R$3,0,0,'Données projet'!$E$9+1,1))-AVERAGE(OFFSET($H$3,0,0,'Données projet'!$E$9+1,1))</f>
        <v>107.50488288359907</v>
      </c>
      <c r="T29" s="62">
        <f t="shared" si="3"/>
        <v>74.47942577721966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</v>
      </c>
      <c r="AI29" s="14">
        <f>IF(A29&lt;'Données projet'!$A$62,$AF$205^A29,IF(A29='Données projet'!$A$62,'Données projet'!$B$62,AI28+AH29-AQ28))</f>
        <v>34.75877137836892</v>
      </c>
      <c r="AJ29" s="14">
        <f>AI29*VLOOKUP('Données projet'!$B$10,Paramètres!$A$1:$I$88,3,0)*VLOOKUP('Données projet'!$B$10,Paramètres!$A$1:$I$88,5,0)</f>
        <v>39.583288845686525</v>
      </c>
      <c r="AK29" s="14">
        <f t="shared" si="44"/>
        <v>11.888130341218531</v>
      </c>
      <c r="AL29" s="22">
        <f t="shared" si="5"/>
        <v>89.646055083859622</v>
      </c>
      <c r="AM29" s="62">
        <f t="shared" si="6"/>
        <v>382.97938841719292</v>
      </c>
      <c r="AN29" s="62">
        <f ca="1">AVERAGE(OFFSET($AM$3,0,0,'Données projet'!$E$10+1,1))-AVERAGE(OFFSET($H$3,0,0,'Données projet'!$E$10+1,1))</f>
        <v>86.460089663462668</v>
      </c>
      <c r="AO29" s="62">
        <f t="shared" si="7"/>
        <v>131.79211200949311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</v>
      </c>
      <c r="BD29" s="13">
        <f>IF(A29&lt;'Données projet'!$A$88,$BA$205^A29,IF(A29='Données projet'!$A$88,'Données projet'!$B$88,BD28+BC29-BL28))</f>
        <v>34.75877137836892</v>
      </c>
      <c r="BE29" s="14">
        <f>BD29*VLOOKUP('Données projet'!$B$11,Paramètres!$A$1:$I$88,3,0)*VLOOKUP('Données projet'!$B$11,Paramètres!$A$1:$I$88,5,0)</f>
        <v>37.414341511676305</v>
      </c>
      <c r="BF29" s="14">
        <f t="shared" si="45"/>
        <v>11.310675308032291</v>
      </c>
      <c r="BG29" s="22">
        <f t="shared" si="9"/>
        <v>84.862737627659143</v>
      </c>
      <c r="BH29" s="62">
        <f t="shared" si="10"/>
        <v>378.19607096099247</v>
      </c>
      <c r="BI29" s="62">
        <f ca="1">AVERAGE(OFFSET($BH$3,0,0,'Données projet'!$E$11+1,1))-AVERAGE(OFFSET($H$3,0,0,'Données projet'!$E$11+1,1))</f>
        <v>191.48961138243084</v>
      </c>
      <c r="BJ29" s="62">
        <f t="shared" si="11"/>
        <v>123.64211675233031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IF(A29&lt;'Données projet'!$A$114,$BV$205^A29,IF(A29='Données projet'!$A$114,'Données projet'!$B$114,BY28+BX29-CG28))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46"/>
        <v>#N/A</v>
      </c>
      <c r="CB29" s="22" t="e">
        <f t="shared" si="13"/>
        <v>#N/A</v>
      </c>
      <c r="CC29" s="62" t="e">
        <f t="shared" si="14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15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25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7.8975000000000062</v>
      </c>
      <c r="D30" s="12">
        <f t="shared" si="42"/>
        <v>2.8613692521731844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83.050920543091308</v>
      </c>
      <c r="H30" s="70">
        <f t="shared" si="1"/>
        <v>312.07169728086831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</v>
      </c>
      <c r="N30" s="14">
        <f>IF(A30&lt;'Données projet'!$A$36,$K$205^A30,IF(A30='Données projet'!$A$36,'Données projet'!$B$36,N29+M30-V29))</f>
        <v>57.387625892353675</v>
      </c>
      <c r="O30" s="14">
        <f>N30*VLOOKUP('Données projet'!$B$9,Paramètres!$A$1:$I$88,3,0)*VLOOKUP('Données projet'!$B$9,Paramètres!$A$1:$I$88,5,0)</f>
        <v>26.85740891762152</v>
      </c>
      <c r="P30" s="14">
        <f t="shared" si="43"/>
        <v>8.4386527070367432</v>
      </c>
      <c r="Q30" s="22">
        <f t="shared" si="2"/>
        <v>61.473973996279817</v>
      </c>
      <c r="R30" s="62">
        <f t="shared" si="0"/>
        <v>354.80730732961314</v>
      </c>
      <c r="S30" s="62">
        <f ca="1">AVERAGE(OFFSET($R$3,0,0,'Données projet'!$E$9+1,1))-AVERAGE(OFFSET($H$3,0,0,'Données projet'!$E$9+1,1))</f>
        <v>107.50488288359907</v>
      </c>
      <c r="T30" s="62">
        <f t="shared" si="3"/>
        <v>74.47942577721966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</v>
      </c>
      <c r="AI30" s="14">
        <f>IF(A30&lt;'Données projet'!$A$62,$AF$205^A30,IF(A30='Données projet'!$A$62,'Données projet'!$B$62,AI29+AH30-AQ29))</f>
        <v>39.841540773407459</v>
      </c>
      <c r="AJ30" s="14">
        <f>AI30*VLOOKUP('Données projet'!$B$10,Paramètres!$A$1:$I$88,3,0)*VLOOKUP('Données projet'!$B$10,Paramètres!$A$1:$I$88,5,0)</f>
        <v>45.371546632756413</v>
      </c>
      <c r="AK30" s="14">
        <f t="shared" si="44"/>
        <v>13.411768223648286</v>
      </c>
      <c r="AL30" s="22">
        <f t="shared" si="5"/>
        <v>102.38094004157152</v>
      </c>
      <c r="AM30" s="62">
        <f t="shared" si="6"/>
        <v>395.71427337490485</v>
      </c>
      <c r="AN30" s="62">
        <f ca="1">AVERAGE(OFFSET($AM$3,0,0,'Données projet'!$E$10+1,1))-AVERAGE(OFFSET($H$3,0,0,'Données projet'!$E$10+1,1))</f>
        <v>86.460089663462668</v>
      </c>
      <c r="AO30" s="62">
        <f t="shared" si="7"/>
        <v>131.79211200949311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</v>
      </c>
      <c r="BD30" s="13">
        <f>IF(A30&lt;'Données projet'!$A$88,$BA$205^A30,IF(A30='Données projet'!$A$88,'Données projet'!$B$88,BD29+BC30-BL29))</f>
        <v>39.841540773407459</v>
      </c>
      <c r="BE30" s="14">
        <f>BD30*VLOOKUP('Données projet'!$B$11,Paramètres!$A$1:$I$88,3,0)*VLOOKUP('Données projet'!$B$11,Paramètres!$A$1:$I$88,5,0)</f>
        <v>42.885434488495783</v>
      </c>
      <c r="BF30" s="14">
        <f t="shared" si="45"/>
        <v>12.760303877078952</v>
      </c>
      <c r="BG30" s="22">
        <f t="shared" si="9"/>
        <v>96.916327653376001</v>
      </c>
      <c r="BH30" s="62">
        <f t="shared" si="10"/>
        <v>390.24966098670933</v>
      </c>
      <c r="BI30" s="62">
        <f ca="1">AVERAGE(OFFSET($BH$3,0,0,'Données projet'!$E$11+1,1))-AVERAGE(OFFSET($H$3,0,0,'Données projet'!$E$11+1,1))</f>
        <v>191.48961138243084</v>
      </c>
      <c r="BJ30" s="62">
        <f t="shared" si="11"/>
        <v>123.64211675233031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IF(A30&lt;'Données projet'!$A$114,$BV$205^A30,IF(A30='Données projet'!$A$114,'Données projet'!$B$114,BY29+BX30-CG29))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46"/>
        <v>#N/A</v>
      </c>
      <c r="CB30" s="22" t="e">
        <f t="shared" si="13"/>
        <v>#N/A</v>
      </c>
      <c r="CC30" s="62" t="e">
        <f t="shared" si="14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15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25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8.1900000000000066</v>
      </c>
      <c r="D31" s="12">
        <f t="shared" si="42"/>
        <v>2.9548110908066207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86.030120700963437</v>
      </c>
      <c r="H31" s="70">
        <f t="shared" si="1"/>
        <v>312.74387931648818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</v>
      </c>
      <c r="N31" s="14">
        <f>IF(A31&lt;'Données projet'!$A$36,$K$205^A31,IF(A31='Données projet'!$A$36,'Données projet'!$B$36,N30+M31-V30))</f>
        <v>66.674485864845764</v>
      </c>
      <c r="O31" s="14">
        <f>N31*VLOOKUP('Données projet'!$B$9,Paramètres!$A$1:$I$88,3,0)*VLOOKUP('Données projet'!$B$9,Paramètres!$A$1:$I$88,5,0)</f>
        <v>31.203659384747816</v>
      </c>
      <c r="P31" s="14">
        <f t="shared" si="43"/>
        <v>9.6345640866973064</v>
      </c>
      <c r="Q31" s="22">
        <f t="shared" si="2"/>
        <v>71.126572546100235</v>
      </c>
      <c r="R31" s="62">
        <f t="shared" si="0"/>
        <v>364.45990587943356</v>
      </c>
      <c r="S31" s="62">
        <f ca="1">AVERAGE(OFFSET($R$3,0,0,'Données projet'!$E$9+1,1))-AVERAGE(OFFSET($H$3,0,0,'Données projet'!$E$9+1,1))</f>
        <v>107.50488288359907</v>
      </c>
      <c r="T31" s="62">
        <f t="shared" si="3"/>
        <v>74.47942577721966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</v>
      </c>
      <c r="AI31" s="14">
        <f>IF(A31&lt;'Données projet'!$A$62,$AF$205^A31,IF(A31='Données projet'!$A$62,'Données projet'!$B$62,AI30+AH31-AQ30))</f>
        <v>45.66756269719383</v>
      </c>
      <c r="AJ31" s="14">
        <f>AI31*VLOOKUP('Données projet'!$B$10,Paramètres!$A$1:$I$88,3,0)*VLOOKUP('Données projet'!$B$10,Paramètres!$A$1:$I$88,5,0)</f>
        <v>52.006220399564327</v>
      </c>
      <c r="AK31" s="14">
        <f t="shared" si="44"/>
        <v>15.13068259869236</v>
      </c>
      <c r="AL31" s="22">
        <f t="shared" si="5"/>
        <v>116.93010605529706</v>
      </c>
      <c r="AM31" s="62">
        <f t="shared" si="6"/>
        <v>410.26343938863039</v>
      </c>
      <c r="AN31" s="62">
        <f ca="1">AVERAGE(OFFSET($AM$3,0,0,'Données projet'!$E$10+1,1))-AVERAGE(OFFSET($H$3,0,0,'Données projet'!$E$10+1,1))</f>
        <v>86.460089663462668</v>
      </c>
      <c r="AO31" s="62">
        <f t="shared" si="7"/>
        <v>131.79211200949311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</v>
      </c>
      <c r="BD31" s="13">
        <f>IF(A31&lt;'Données projet'!$A$88,$BA$205^A31,IF(A31='Données projet'!$A$88,'Données projet'!$B$88,BD30+BC31-BL30))</f>
        <v>45.66756269719383</v>
      </c>
      <c r="BE31" s="14">
        <f>BD31*VLOOKUP('Données projet'!$B$11,Paramètres!$A$1:$I$88,3,0)*VLOOKUP('Données projet'!$B$11,Paramètres!$A$1:$I$88,5,0)</f>
        <v>49.156564487259438</v>
      </c>
      <c r="BF31" s="14">
        <f t="shared" si="45"/>
        <v>14.395723562125907</v>
      </c>
      <c r="BG31" s="22">
        <f t="shared" si="9"/>
        <v>110.6869016860128</v>
      </c>
      <c r="BH31" s="62">
        <f t="shared" si="10"/>
        <v>404.0202350193461</v>
      </c>
      <c r="BI31" s="62">
        <f ca="1">AVERAGE(OFFSET($BH$3,0,0,'Données projet'!$E$11+1,1))-AVERAGE(OFFSET($H$3,0,0,'Données projet'!$E$11+1,1))</f>
        <v>191.48961138243084</v>
      </c>
      <c r="BJ31" s="62">
        <f t="shared" si="11"/>
        <v>123.64211675233031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IF(A31&lt;'Données projet'!$A$114,$BV$205^A31,IF(A31='Données projet'!$A$114,'Données projet'!$B$114,BY30+BX31-CG30))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46"/>
        <v>#N/A</v>
      </c>
      <c r="CB31" s="22" t="e">
        <f t="shared" si="13"/>
        <v>#N/A</v>
      </c>
      <c r="CC31" s="62" t="e">
        <f t="shared" si="14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15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25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8.482500000000007</v>
      </c>
      <c r="D32" s="12">
        <f t="shared" si="42"/>
        <v>3.0478651976046978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89.006327841159134</v>
      </c>
      <c r="H32" s="70">
        <f t="shared" si="1"/>
        <v>313.41538605249485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</v>
      </c>
      <c r="N32" s="14">
        <f>IF(A32&lt;'Données projet'!$A$36,$K$205^A32,IF(A32='Données projet'!$A$36,'Données projet'!$B$36,N31+M32-V31))</f>
        <v>77.46420933460908</v>
      </c>
      <c r="O32" s="14">
        <f>N32*VLOOKUP('Données projet'!$B$9,Paramètres!$A$1:$I$88,3,0)*VLOOKUP('Données projet'!$B$9,Paramètres!$A$1:$I$88,5,0)</f>
        <v>36.253249968597054</v>
      </c>
      <c r="P32" s="14">
        <f t="shared" si="43"/>
        <v>10.999957974721921</v>
      </c>
      <c r="Q32" s="22">
        <f t="shared" si="2"/>
        <v>82.299337167947201</v>
      </c>
      <c r="R32" s="62">
        <f t="shared" si="0"/>
        <v>375.63267050128053</v>
      </c>
      <c r="S32" s="62">
        <f ca="1">AVERAGE(OFFSET($R$3,0,0,'Données projet'!$E$9+1,1))-AVERAGE(OFFSET($H$3,0,0,'Données projet'!$E$9+1,1))</f>
        <v>107.50488288359907</v>
      </c>
      <c r="T32" s="62">
        <f t="shared" si="3"/>
        <v>74.47942577721966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</v>
      </c>
      <c r="AI32" s="14">
        <f>IF(A32&lt;'Données projet'!$A$62,$AF$205^A32,IF(A32='Données projet'!$A$62,'Données projet'!$B$62,AI31+AH32-AQ31))</f>
        <v>52.34552284419005</v>
      </c>
      <c r="AJ32" s="14">
        <f>AI32*VLOOKUP('Données projet'!$B$10,Paramètres!$A$1:$I$88,3,0)*VLOOKUP('Données projet'!$B$10,Paramètres!$A$1:$I$88,5,0)</f>
        <v>59.611081414963635</v>
      </c>
      <c r="AK32" s="14">
        <f t="shared" si="44"/>
        <v>17.069901006691868</v>
      </c>
      <c r="AL32" s="22">
        <f t="shared" si="5"/>
        <v>133.55271105104998</v>
      </c>
      <c r="AM32" s="62">
        <f t="shared" si="6"/>
        <v>426.8860443843833</v>
      </c>
      <c r="AN32" s="62">
        <f ca="1">AVERAGE(OFFSET($AM$3,0,0,'Données projet'!$E$10+1,1))-AVERAGE(OFFSET($H$3,0,0,'Données projet'!$E$10+1,1))</f>
        <v>86.460089663462668</v>
      </c>
      <c r="AO32" s="62">
        <f t="shared" si="7"/>
        <v>131.79211200949311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</v>
      </c>
      <c r="BD32" s="13">
        <f>IF(A32&lt;'Données projet'!$A$88,$BA$205^A32,IF(A32='Données projet'!$A$88,'Données projet'!$B$88,BD31+BC32-BL31))</f>
        <v>52.34552284419005</v>
      </c>
      <c r="BE32" s="14">
        <f>BD32*VLOOKUP('Données projet'!$B$11,Paramètres!$A$1:$I$88,3,0)*VLOOKUP('Données projet'!$B$11,Paramètres!$A$1:$I$88,5,0)</f>
        <v>56.344720789486168</v>
      </c>
      <c r="BF32" s="14">
        <f t="shared" si="45"/>
        <v>16.240746213685551</v>
      </c>
      <c r="BG32" s="22">
        <f t="shared" si="9"/>
        <v>126.4196883638574</v>
      </c>
      <c r="BH32" s="62">
        <f t="shared" si="10"/>
        <v>419.75302169719072</v>
      </c>
      <c r="BI32" s="62">
        <f ca="1">AVERAGE(OFFSET($BH$3,0,0,'Données projet'!$E$11+1,1))-AVERAGE(OFFSET($H$3,0,0,'Données projet'!$E$11+1,1))</f>
        <v>191.48961138243084</v>
      </c>
      <c r="BJ32" s="62">
        <f t="shared" si="11"/>
        <v>123.64211675233031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IF(A32&lt;'Données projet'!$A$114,$BV$205^A32,IF(A32='Données projet'!$A$114,'Données projet'!$B$114,BY31+BX32-CG31))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46"/>
        <v>#N/A</v>
      </c>
      <c r="CB32" s="22" t="e">
        <f t="shared" si="13"/>
        <v>#N/A</v>
      </c>
      <c r="CC32" s="62" t="e">
        <f t="shared" si="14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15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25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8.7750000000000075</v>
      </c>
      <c r="D33" s="12">
        <f t="shared" si="42"/>
        <v>3.1405464749925147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91.979656999942293</v>
      </c>
      <c r="H33" s="70">
        <f t="shared" si="1"/>
        <v>314.08624344394531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90</v>
      </c>
      <c r="L33" s="13">
        <f>VLOOKUP(A33,'Données projet'!$A$35:$I$55,9,0)</f>
        <v>3</v>
      </c>
      <c r="M33" s="13">
        <f t="array" ref="M33">INDEX(L:L,MIN(IF(ISNUMBER(L33:L229),ROW(L33:L229),"")))</f>
        <v>3</v>
      </c>
      <c r="N33" s="14">
        <f>IF(A33&lt;'Données projet'!$A$36,$K$205^A33,IF(A33='Données projet'!$A$36,'Données projet'!$B$36,N32+M33-V32))</f>
        <v>90</v>
      </c>
      <c r="O33" s="14">
        <f>N33*VLOOKUP('Données projet'!$B$9,Paramètres!$A$1:$I$88,3,0)*VLOOKUP('Données projet'!$B$9,Paramètres!$A$1:$I$88,5,0)</f>
        <v>42.12</v>
      </c>
      <c r="P33" s="14">
        <f t="shared" si="43"/>
        <v>12.558853141338753</v>
      </c>
      <c r="Q33" s="22">
        <f t="shared" si="2"/>
        <v>95.232335887831653</v>
      </c>
      <c r="R33" s="62">
        <f t="shared" si="0"/>
        <v>388.56566922116497</v>
      </c>
      <c r="S33" s="62">
        <f ca="1">AVERAGE(OFFSET($R$3,0,0,'Données projet'!$E$9+1,1))-AVERAGE(OFFSET($H$3,0,0,'Données projet'!$E$9+1,1))</f>
        <v>107.50488288359907</v>
      </c>
      <c r="T33" s="62">
        <f t="shared" si="3"/>
        <v>74.47942577721966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60</v>
      </c>
      <c r="AG33" s="13">
        <f>VLOOKUP(A33,'Données projet'!$A$61:$I$81,9,0)</f>
        <v>2</v>
      </c>
      <c r="AH33" s="13">
        <f t="array" ref="AH33">INDEX(AG:AG,MIN(IF(ISNUMBER(AG33:AG229),ROW(AG33:AG229),"")))</f>
        <v>2</v>
      </c>
      <c r="AI33" s="14">
        <f>IF(A33&lt;'Données projet'!$A$62,$AF$205^A33,IF(A33='Données projet'!$A$62,'Données projet'!$B$62,AI32+AH33-AQ32))</f>
        <v>60</v>
      </c>
      <c r="AJ33" s="14">
        <f>AI33*VLOOKUP('Données projet'!$B$10,Paramètres!$A$1:$I$88,3,0)*VLOOKUP('Données projet'!$B$10,Paramètres!$A$1:$I$88,5,0)</f>
        <v>68.328000000000003</v>
      </c>
      <c r="AK33" s="14">
        <f t="shared" si="44"/>
        <v>19.257658633553156</v>
      </c>
      <c r="AL33" s="22">
        <f t="shared" si="5"/>
        <v>152.54502212010507</v>
      </c>
      <c r="AM33" s="62">
        <f t="shared" si="6"/>
        <v>445.87835545343842</v>
      </c>
      <c r="AN33" s="62">
        <f ca="1">AVERAGE(OFFSET($AM$3,0,0,'Données projet'!$E$10+1,1))-AVERAGE(OFFSET($H$3,0,0,'Données projet'!$E$10+1,1))</f>
        <v>86.460089663462668</v>
      </c>
      <c r="AO33" s="62">
        <f t="shared" si="7"/>
        <v>131.79211200949311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60</v>
      </c>
      <c r="BB33" s="13">
        <f>VLOOKUP(A33,'Données projet'!$A$87:$I$107,9,0)</f>
        <v>2</v>
      </c>
      <c r="BC33" s="13">
        <f t="array" ref="BC33">INDEX(BB:BB,MIN(IF(ISNUMBER(BB33:BB229),ROW(BB33:BB229),"")))</f>
        <v>2</v>
      </c>
      <c r="BD33" s="13">
        <f>IF(A33&lt;'Données projet'!$A$88,$BA$205^A33,IF(A33='Données projet'!$A$88,'Données projet'!$B$88,BD32+BC33-BL32))</f>
        <v>60</v>
      </c>
      <c r="BE33" s="14">
        <f>BD33*VLOOKUP('Données projet'!$B$11,Paramètres!$A$1:$I$88,3,0)*VLOOKUP('Données projet'!$B$11,Paramètres!$A$1:$I$88,5,0)</f>
        <v>64.584000000000003</v>
      </c>
      <c r="BF33" s="14">
        <f t="shared" si="45"/>
        <v>18.322235519392734</v>
      </c>
      <c r="BG33" s="22">
        <f t="shared" si="9"/>
        <v>144.39502686294233</v>
      </c>
      <c r="BH33" s="62">
        <f t="shared" si="10"/>
        <v>437.72836019627562</v>
      </c>
      <c r="BI33" s="62">
        <f ca="1">AVERAGE(OFFSET($BH$3,0,0,'Données projet'!$E$11+1,1))-AVERAGE(OFFSET($H$3,0,0,'Données projet'!$E$11+1,1))</f>
        <v>191.48961138243084</v>
      </c>
      <c r="BJ33" s="62">
        <f t="shared" si="11"/>
        <v>123.64211675233031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IF(A33&lt;'Données projet'!$A$114,$BV$205^A33,IF(A33='Données projet'!$A$114,'Données projet'!$B$114,BY32+BX33-CG32))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46"/>
        <v>#N/A</v>
      </c>
      <c r="CB33" s="22" t="e">
        <f t="shared" si="13"/>
        <v>#N/A</v>
      </c>
      <c r="CC33" s="62" t="e">
        <f t="shared" si="14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15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25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9.0675000000000079</v>
      </c>
      <c r="D34" s="12">
        <f t="shared" si="42"/>
        <v>3.2328687755244796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94.950215109311841</v>
      </c>
      <c r="H34" s="70">
        <f t="shared" si="1"/>
        <v>314.75647561737179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</v>
      </c>
      <c r="N34" s="14">
        <f>IF(A34&lt;'Données projet'!$A$36,$K$205^A34,IF(A34='Données projet'!$A$36,'Données projet'!$B$36,N33+M34-V33))</f>
        <v>93</v>
      </c>
      <c r="O34" s="14">
        <f>N34*VLOOKUP('Données projet'!$B$9,Paramètres!$A$1:$I$88,3,0)*VLOOKUP('Données projet'!$B$9,Paramètres!$A$1:$I$88,5,0)</f>
        <v>43.524000000000001</v>
      </c>
      <c r="P34" s="14">
        <f t="shared" si="43"/>
        <v>12.92804437072639</v>
      </c>
      <c r="Q34" s="22">
        <f t="shared" si="2"/>
        <v>98.320643945681795</v>
      </c>
      <c r="R34" s="62">
        <f t="shared" si="0"/>
        <v>391.65397727901512</v>
      </c>
      <c r="S34" s="62">
        <f ca="1">AVERAGE(OFFSET($R$3,0,0,'Données projet'!$E$9+1,1))-AVERAGE(OFFSET($H$3,0,0,'Données projet'!$E$9+1,1))</f>
        <v>107.50488288359907</v>
      </c>
      <c r="T34" s="62">
        <f t="shared" si="3"/>
        <v>74.47942577721966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</v>
      </c>
      <c r="AI34" s="14">
        <f>IF(A34&lt;'Données projet'!$A$62,$AF$205^A34,IF(A34='Données projet'!$A$62,'Données projet'!$B$62,AI33+AH34-AQ33))</f>
        <v>62</v>
      </c>
      <c r="AJ34" s="14">
        <f>AI34*VLOOKUP('Données projet'!$B$10,Paramètres!$A$1:$I$88,3,0)*VLOOKUP('Données projet'!$B$10,Paramètres!$A$1:$I$88,5,0)</f>
        <v>70.605599999999995</v>
      </c>
      <c r="AK34" s="14">
        <f t="shared" si="44"/>
        <v>19.823773913828742</v>
      </c>
      <c r="AL34" s="22">
        <f t="shared" si="5"/>
        <v>157.49782623325171</v>
      </c>
      <c r="AM34" s="62">
        <f t="shared" si="6"/>
        <v>450.83115956658503</v>
      </c>
      <c r="AN34" s="62">
        <f ca="1">AVERAGE(OFFSET($AM$3,0,0,'Données projet'!$E$10+1,1))-AVERAGE(OFFSET($H$3,0,0,'Données projet'!$E$10+1,1))</f>
        <v>86.460089663462668</v>
      </c>
      <c r="AO34" s="62">
        <f t="shared" si="7"/>
        <v>131.79211200949311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</v>
      </c>
      <c r="BD34" s="13">
        <f>IF(A34&lt;'Données projet'!$A$88,$BA$205^A34,IF(A34='Données projet'!$A$88,'Données projet'!$B$88,BD33+BC34-BL33))</f>
        <v>62</v>
      </c>
      <c r="BE34" s="14">
        <f>BD34*VLOOKUP('Données projet'!$B$11,Paramètres!$A$1:$I$88,3,0)*VLOOKUP('Données projet'!$B$11,Paramètres!$A$1:$I$88,5,0)</f>
        <v>66.736799999999988</v>
      </c>
      <c r="BF34" s="14">
        <f t="shared" si="45"/>
        <v>18.860852268900583</v>
      </c>
      <c r="BG34" s="22">
        <f t="shared" si="9"/>
        <v>149.0825777016685</v>
      </c>
      <c r="BH34" s="62">
        <f t="shared" si="10"/>
        <v>442.41591103500184</v>
      </c>
      <c r="BI34" s="62">
        <f ca="1">AVERAGE(OFFSET($BH$3,0,0,'Données projet'!$E$11+1,1))-AVERAGE(OFFSET($H$3,0,0,'Données projet'!$E$11+1,1))</f>
        <v>191.48961138243084</v>
      </c>
      <c r="BJ34" s="62">
        <f t="shared" si="11"/>
        <v>123.64211675233031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IF(A34&lt;'Données projet'!$A$114,$BV$205^A34,IF(A34='Données projet'!$A$114,'Données projet'!$B$114,BY33+BX34-CG33))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46"/>
        <v>#N/A</v>
      </c>
      <c r="CB34" s="22" t="e">
        <f t="shared" si="13"/>
        <v>#N/A</v>
      </c>
      <c r="CC34" s="62" t="e">
        <f t="shared" si="14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15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25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9.3600000000000083</v>
      </c>
      <c r="D35" s="12">
        <f t="shared" si="42"/>
        <v>3.3248450073035021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97.918101810763957</v>
      </c>
      <c r="H35" s="70">
        <f t="shared" si="1"/>
        <v>315.42610505438694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</v>
      </c>
      <c r="N35" s="14">
        <f>IF(A35&lt;'Données projet'!$A$36,$K$205^A35,IF(A35='Données projet'!$A$36,'Données projet'!$B$36,N34+M35-V34))</f>
        <v>96</v>
      </c>
      <c r="O35" s="14">
        <f>N35*VLOOKUP('Données projet'!$B$9,Paramètres!$A$1:$I$88,3,0)*VLOOKUP('Données projet'!$B$9,Paramètres!$A$1:$I$88,5,0)</f>
        <v>44.928000000000004</v>
      </c>
      <c r="P35" s="14">
        <f t="shared" si="43"/>
        <v>13.295851692351595</v>
      </c>
      <c r="Q35" s="22">
        <f t="shared" ref="Q35:Q66" si="53">(O35+P35)*0.475*44/12</f>
        <v>101.40654169751237</v>
      </c>
      <c r="R35" s="62">
        <f t="shared" si="0"/>
        <v>394.73987503084567</v>
      </c>
      <c r="S35" s="62">
        <f ca="1">AVERAGE(OFFSET($R$3,0,0,'Données projet'!$E$9+1,1))-AVERAGE(OFFSET($H$3,0,0,'Données projet'!$E$9+1,1))</f>
        <v>107.50488288359907</v>
      </c>
      <c r="T35" s="62">
        <f t="shared" si="3"/>
        <v>74.47942577721966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</v>
      </c>
      <c r="AI35" s="14">
        <f>IF(A35&lt;'Données projet'!$A$62,$AF$205^A35,IF(A35='Données projet'!$A$62,'Données projet'!$B$62,AI34+AH35-AQ34))</f>
        <v>64</v>
      </c>
      <c r="AJ35" s="14">
        <f>AI35*VLOOKUP('Données projet'!$B$10,Paramètres!$A$1:$I$88,3,0)*VLOOKUP('Données projet'!$B$10,Paramètres!$A$1:$I$88,5,0)</f>
        <v>72.883200000000002</v>
      </c>
      <c r="AK35" s="14">
        <f t="shared" si="44"/>
        <v>20.387767119503316</v>
      </c>
      <c r="AL35" s="22">
        <f t="shared" si="5"/>
        <v>162.44693439980162</v>
      </c>
      <c r="AM35" s="62">
        <f t="shared" si="6"/>
        <v>455.78026773313491</v>
      </c>
      <c r="AN35" s="62">
        <f ca="1">AVERAGE(OFFSET($AM$3,0,0,'Données projet'!$E$10+1,1))-AVERAGE(OFFSET($H$3,0,0,'Données projet'!$E$10+1,1))</f>
        <v>86.460089663462668</v>
      </c>
      <c r="AO35" s="62">
        <f t="shared" si="7"/>
        <v>131.79211200949311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</v>
      </c>
      <c r="BD35" s="13">
        <f>IF(A35&lt;'Données projet'!$A$88,$BA$205^A35,IF(A35='Données projet'!$A$88,'Données projet'!$B$88,BD34+BC35-BL34))</f>
        <v>64</v>
      </c>
      <c r="BE35" s="14">
        <f>BD35*VLOOKUP('Données projet'!$B$11,Paramètres!$A$1:$I$88,3,0)*VLOOKUP('Données projet'!$B$11,Paramètres!$A$1:$I$88,5,0)</f>
        <v>68.889600000000002</v>
      </c>
      <c r="BF35" s="14">
        <f t="shared" si="45"/>
        <v>19.397450021635805</v>
      </c>
      <c r="BG35" s="22">
        <f t="shared" si="9"/>
        <v>153.7666121210157</v>
      </c>
      <c r="BH35" s="62">
        <f t="shared" si="10"/>
        <v>447.09994545434904</v>
      </c>
      <c r="BI35" s="62">
        <f ca="1">AVERAGE(OFFSET($BH$3,0,0,'Données projet'!$E$11+1,1))-AVERAGE(OFFSET($H$3,0,0,'Données projet'!$E$11+1,1))</f>
        <v>191.48961138243084</v>
      </c>
      <c r="BJ35" s="62">
        <f t="shared" si="11"/>
        <v>123.64211675233031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IF(A35&lt;'Données projet'!$A$114,$BV$205^A35,IF(A35='Données projet'!$A$114,'Données projet'!$B$114,BY34+BX35-CG34))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46"/>
        <v>#N/A</v>
      </c>
      <c r="CB35" s="22" t="e">
        <f t="shared" si="13"/>
        <v>#N/A</v>
      </c>
      <c r="CC35" s="62" t="e">
        <f t="shared" si="14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15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25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9.6525000000000087</v>
      </c>
      <c r="D36" s="12">
        <f t="shared" si="42"/>
        <v>3.416487225852594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100.88341016447623</v>
      </c>
      <c r="H36" s="70">
        <f t="shared" si="1"/>
        <v>316.09515275169326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</v>
      </c>
      <c r="N36" s="14">
        <f>IF(A36&lt;'Données projet'!$A$36,$K$205^A36,IF(A36='Données projet'!$A$36,'Données projet'!$B$36,N35+M36-V35))</f>
        <v>99</v>
      </c>
      <c r="O36" s="14">
        <f>N36*VLOOKUP('Données projet'!$B$9,Paramètres!$A$1:$I$88,3,0)*VLOOKUP('Données projet'!$B$9,Paramètres!$A$1:$I$88,5,0)</f>
        <v>46.332000000000001</v>
      </c>
      <c r="P36" s="14">
        <f t="shared" si="43"/>
        <v>13.662323315513062</v>
      </c>
      <c r="Q36" s="22">
        <f t="shared" si="53"/>
        <v>104.49011310785191</v>
      </c>
      <c r="R36" s="62">
        <f t="shared" si="0"/>
        <v>397.82344644118524</v>
      </c>
      <c r="S36" s="62">
        <f ca="1">AVERAGE(OFFSET($R$3,0,0,'Données projet'!$E$9+1,1))-AVERAGE(OFFSET($H$3,0,0,'Données projet'!$E$9+1,1))</f>
        <v>107.50488288359907</v>
      </c>
      <c r="T36" s="62">
        <f t="shared" si="3"/>
        <v>74.47942577721966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</v>
      </c>
      <c r="AI36" s="14">
        <f>IF(A36&lt;'Données projet'!$A$62,$AF$205^A36,IF(A36='Données projet'!$A$62,'Données projet'!$B$62,AI35+AH36-AQ35))</f>
        <v>66</v>
      </c>
      <c r="AJ36" s="14">
        <f>AI36*VLOOKUP('Données projet'!$B$10,Paramètres!$A$1:$I$88,3,0)*VLOOKUP('Données projet'!$B$10,Paramètres!$A$1:$I$88,5,0)</f>
        <v>75.160800000000009</v>
      </c>
      <c r="AK36" s="14">
        <f t="shared" si="44"/>
        <v>20.949712174382363</v>
      </c>
      <c r="AL36" s="22">
        <f t="shared" si="5"/>
        <v>167.39247537038261</v>
      </c>
      <c r="AM36" s="62">
        <f t="shared" si="6"/>
        <v>460.72580870371593</v>
      </c>
      <c r="AN36" s="62">
        <f ca="1">AVERAGE(OFFSET($AM$3,0,0,'Données projet'!$E$10+1,1))-AVERAGE(OFFSET($H$3,0,0,'Données projet'!$E$10+1,1))</f>
        <v>86.460089663462668</v>
      </c>
      <c r="AO36" s="62">
        <f t="shared" si="7"/>
        <v>131.79211200949311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</v>
      </c>
      <c r="BD36" s="13">
        <f>IF(A36&lt;'Données projet'!$A$88,$BA$205^A36,IF(A36='Données projet'!$A$88,'Données projet'!$B$88,BD35+BC36-BL35))</f>
        <v>66</v>
      </c>
      <c r="BE36" s="14">
        <f>BD36*VLOOKUP('Données projet'!$B$11,Paramètres!$A$1:$I$88,3,0)*VLOOKUP('Données projet'!$B$11,Paramètres!$A$1:$I$88,5,0)</f>
        <v>71.042400000000001</v>
      </c>
      <c r="BF36" s="14">
        <f t="shared" si="45"/>
        <v>19.932099110622822</v>
      </c>
      <c r="BG36" s="22">
        <f t="shared" si="9"/>
        <v>158.44725261766806</v>
      </c>
      <c r="BH36" s="62">
        <f t="shared" si="10"/>
        <v>451.7805859510014</v>
      </c>
      <c r="BI36" s="62">
        <f ca="1">AVERAGE(OFFSET($BH$3,0,0,'Données projet'!$E$11+1,1))-AVERAGE(OFFSET($H$3,0,0,'Données projet'!$E$11+1,1))</f>
        <v>191.48961138243084</v>
      </c>
      <c r="BJ36" s="62">
        <f t="shared" si="11"/>
        <v>123.64211675233031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IF(A36&lt;'Données projet'!$A$114,$BV$205^A36,IF(A36='Données projet'!$A$114,'Données projet'!$B$114,BY35+BX36-CG35))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46"/>
        <v>#N/A</v>
      </c>
      <c r="CB36" s="22" t="e">
        <f t="shared" si="13"/>
        <v>#N/A</v>
      </c>
      <c r="CC36" s="62" t="e">
        <f t="shared" si="14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15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25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9.9450000000000092</v>
      </c>
      <c r="D37" s="12">
        <f t="shared" si="42"/>
        <v>3.5078067145376544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103.84622727011531</v>
      </c>
      <c r="H37" s="70">
        <f t="shared" si="1"/>
        <v>316.76363836115308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</v>
      </c>
      <c r="N37" s="14">
        <f>IF(A37&lt;'Données projet'!$A$36,$K$205^A37,IF(A37='Données projet'!$A$36,'Données projet'!$B$36,N36+M37-V36))</f>
        <v>102</v>
      </c>
      <c r="O37" s="14">
        <f>N37*VLOOKUP('Données projet'!$B$9,Paramètres!$A$1:$I$88,3,0)*VLOOKUP('Données projet'!$B$9,Paramètres!$A$1:$I$88,5,0)</f>
        <v>47.735999999999997</v>
      </c>
      <c r="P37" s="14">
        <f t="shared" si="43"/>
        <v>14.027504361700418</v>
      </c>
      <c r="Q37" s="22">
        <f t="shared" si="53"/>
        <v>107.5714367632949</v>
      </c>
      <c r="R37" s="62">
        <f t="shared" si="0"/>
        <v>400.90477009662823</v>
      </c>
      <c r="S37" s="62">
        <f ca="1">AVERAGE(OFFSET($R$3,0,0,'Données projet'!$E$9+1,1))-AVERAGE(OFFSET($H$3,0,0,'Données projet'!$E$9+1,1))</f>
        <v>107.50488288359907</v>
      </c>
      <c r="T37" s="62">
        <f t="shared" si="3"/>
        <v>74.47942577721966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</v>
      </c>
      <c r="AI37" s="14">
        <f>IF(A37&lt;'Données projet'!$A$62,$AF$205^A37,IF(A37='Données projet'!$A$62,'Données projet'!$B$62,AI36+AH37-AQ36))</f>
        <v>68</v>
      </c>
      <c r="AJ37" s="14">
        <f>AI37*VLOOKUP('Données projet'!$B$10,Paramètres!$A$1:$I$88,3,0)*VLOOKUP('Données projet'!$B$10,Paramètres!$A$1:$I$88,5,0)</f>
        <v>77.438400000000001</v>
      </c>
      <c r="AK37" s="14">
        <f t="shared" si="44"/>
        <v>21.509678267446365</v>
      </c>
      <c r="AL37" s="22">
        <f t="shared" si="5"/>
        <v>172.33456964913572</v>
      </c>
      <c r="AM37" s="62">
        <f t="shared" si="6"/>
        <v>465.66790298246906</v>
      </c>
      <c r="AN37" s="62">
        <f ca="1">AVERAGE(OFFSET($AM$3,0,0,'Données projet'!$E$10+1,1))-AVERAGE(OFFSET($H$3,0,0,'Données projet'!$E$10+1,1))</f>
        <v>86.460089663462668</v>
      </c>
      <c r="AO37" s="62">
        <f t="shared" si="7"/>
        <v>131.79211200949311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</v>
      </c>
      <c r="BD37" s="13">
        <f>IF(A37&lt;'Données projet'!$A$88,$BA$205^A37,IF(A37='Données projet'!$A$88,'Données projet'!$B$88,BD36+BC37-BL36))</f>
        <v>68</v>
      </c>
      <c r="BE37" s="14">
        <f>BD37*VLOOKUP('Données projet'!$B$11,Paramètres!$A$1:$I$88,3,0)*VLOOKUP('Données projet'!$B$11,Paramètres!$A$1:$I$88,5,0)</f>
        <v>73.1952</v>
      </c>
      <c r="BF37" s="14">
        <f t="shared" si="45"/>
        <v>20.464865364050787</v>
      </c>
      <c r="BG37" s="22">
        <f t="shared" si="9"/>
        <v>163.12461384238844</v>
      </c>
      <c r="BH37" s="62">
        <f t="shared" si="10"/>
        <v>456.45794717572176</v>
      </c>
      <c r="BI37" s="62">
        <f ca="1">AVERAGE(OFFSET($BH$3,0,0,'Données projet'!$E$11+1,1))-AVERAGE(OFFSET($H$3,0,0,'Données projet'!$E$11+1,1))</f>
        <v>191.48961138243084</v>
      </c>
      <c r="BJ37" s="62">
        <f t="shared" si="11"/>
        <v>123.64211675233031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IF(A37&lt;'Données projet'!$A$114,$BV$205^A37,IF(A37='Données projet'!$A$114,'Données projet'!$B$114,BY36+BX37-CG36))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46"/>
        <v>#N/A</v>
      </c>
      <c r="CB37" s="22" t="e">
        <f t="shared" si="13"/>
        <v>#N/A</v>
      </c>
      <c r="CC37" s="62" t="e">
        <f t="shared" si="14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15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25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10.23750000000001</v>
      </c>
      <c r="D38" s="12">
        <f t="shared" si="42"/>
        <v>3.5988140552628622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106.8066348125555</v>
      </c>
      <c r="H38" s="70">
        <f t="shared" si="1"/>
        <v>317.43158031291614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</v>
      </c>
      <c r="N38" s="14">
        <f>IF(A38&lt;'Données projet'!$A$36,$K$205^A38,IF(A38='Données projet'!$A$36,'Données projet'!$B$36,N37+M38-V37))</f>
        <v>105</v>
      </c>
      <c r="O38" s="14">
        <f>N38*VLOOKUP('Données projet'!$B$9,Paramètres!$A$1:$I$88,3,0)*VLOOKUP('Données projet'!$B$9,Paramètres!$A$1:$I$88,5,0)</f>
        <v>49.14</v>
      </c>
      <c r="P38" s="14">
        <f t="shared" si="43"/>
        <v>14.391437147300868</v>
      </c>
      <c r="Q38" s="22">
        <f t="shared" si="53"/>
        <v>110.65058636488233</v>
      </c>
      <c r="R38" s="62">
        <f t="shared" si="0"/>
        <v>403.98391969821563</v>
      </c>
      <c r="S38" s="62">
        <f ca="1">AVERAGE(OFFSET($R$3,0,0,'Données projet'!$E$9+1,1))-AVERAGE(OFFSET($H$3,0,0,'Données projet'!$E$9+1,1))</f>
        <v>107.50488288359907</v>
      </c>
      <c r="T38" s="62">
        <f t="shared" si="3"/>
        <v>74.47942577721966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</v>
      </c>
      <c r="AI38" s="14">
        <f>IF(A38&lt;'Données projet'!$A$62,$AF$205^A38,IF(A38='Données projet'!$A$62,'Données projet'!$B$62,AI37+AH38-AQ37))</f>
        <v>70</v>
      </c>
      <c r="AJ38" s="14">
        <f>AI38*VLOOKUP('Données projet'!$B$10,Paramètres!$A$1:$I$88,3,0)*VLOOKUP('Données projet'!$B$10,Paramètres!$A$1:$I$88,5,0)</f>
        <v>79.716000000000008</v>
      </c>
      <c r="AK38" s="14">
        <f t="shared" si="44"/>
        <v>22.067730286351054</v>
      </c>
      <c r="AL38" s="22">
        <f t="shared" si="5"/>
        <v>177.27333024872806</v>
      </c>
      <c r="AM38" s="62">
        <f t="shared" si="6"/>
        <v>470.6066635820614</v>
      </c>
      <c r="AN38" s="62">
        <f ca="1">AVERAGE(OFFSET($AM$3,0,0,'Données projet'!$E$10+1,1))-AVERAGE(OFFSET($H$3,0,0,'Données projet'!$E$10+1,1))</f>
        <v>86.460089663462668</v>
      </c>
      <c r="AO38" s="62">
        <f t="shared" si="7"/>
        <v>131.79211200949311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</v>
      </c>
      <c r="BD38" s="13">
        <f>IF(A38&lt;'Données projet'!$A$88,$BA$205^A38,IF(A38='Données projet'!$A$88,'Données projet'!$B$88,BD37+BC38-BL37))</f>
        <v>70</v>
      </c>
      <c r="BE38" s="14">
        <f>BD38*VLOOKUP('Données projet'!$B$11,Paramètres!$A$1:$I$88,3,0)*VLOOKUP('Données projet'!$B$11,Paramètres!$A$1:$I$88,5,0)</f>
        <v>75.347999999999999</v>
      </c>
      <c r="BF38" s="14">
        <f t="shared" si="45"/>
        <v>20.99581051771704</v>
      </c>
      <c r="BG38" s="22">
        <f t="shared" si="9"/>
        <v>167.79880331835713</v>
      </c>
      <c r="BH38" s="62">
        <f t="shared" si="10"/>
        <v>461.13213665169042</v>
      </c>
      <c r="BI38" s="62">
        <f ca="1">AVERAGE(OFFSET($BH$3,0,0,'Données projet'!$E$11+1,1))-AVERAGE(OFFSET($H$3,0,0,'Données projet'!$E$11+1,1))</f>
        <v>191.48961138243084</v>
      </c>
      <c r="BJ38" s="62">
        <f t="shared" si="11"/>
        <v>123.64211675233031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IF(A38&lt;'Données projet'!$A$114,$BV$205^A38,IF(A38='Données projet'!$A$114,'Données projet'!$B$114,BY37+BX38-CG37))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46"/>
        <v>#N/A</v>
      </c>
      <c r="CB38" s="22" t="e">
        <f t="shared" si="13"/>
        <v>#N/A</v>
      </c>
      <c r="CC38" s="62" t="e">
        <f t="shared" si="14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15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25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10.53000000000001</v>
      </c>
      <c r="D39" s="12">
        <f t="shared" si="42"/>
        <v>3.6895191908595284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109.76470954347714</v>
      </c>
      <c r="H39" s="70">
        <f t="shared" si="1"/>
        <v>318.09899592408033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</v>
      </c>
      <c r="N39" s="14">
        <f>IF(A39&lt;'Données projet'!$A$36,$K$205^A39,IF(A39='Données projet'!$A$36,'Données projet'!$B$36,N38+M39-V38))</f>
        <v>108</v>
      </c>
      <c r="O39" s="14">
        <f>N39*VLOOKUP('Données projet'!$B$9,Paramètres!$A$1:$I$88,3,0)*VLOOKUP('Données projet'!$B$9,Paramètres!$A$1:$I$88,5,0)</f>
        <v>50.543999999999997</v>
      </c>
      <c r="P39" s="14">
        <f t="shared" si="43"/>
        <v>14.754161433088251</v>
      </c>
      <c r="Q39" s="22">
        <f t="shared" si="53"/>
        <v>113.7276311626287</v>
      </c>
      <c r="R39" s="62">
        <f t="shared" si="0"/>
        <v>407.06096449596203</v>
      </c>
      <c r="S39" s="62">
        <f ca="1">AVERAGE(OFFSET($R$3,0,0,'Données projet'!$E$9+1,1))-AVERAGE(OFFSET($H$3,0,0,'Données projet'!$E$9+1,1))</f>
        <v>107.50488288359907</v>
      </c>
      <c r="T39" s="62">
        <f t="shared" si="3"/>
        <v>74.47942577721966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</v>
      </c>
      <c r="AI39" s="14">
        <f>IF(A39&lt;'Données projet'!$A$62,$AF$205^A39,IF(A39='Données projet'!$A$62,'Données projet'!$B$62,AI38+AH39-AQ38))</f>
        <v>72</v>
      </c>
      <c r="AJ39" s="14">
        <f>AI39*VLOOKUP('Données projet'!$B$10,Paramètres!$A$1:$I$88,3,0)*VLOOKUP('Données projet'!$B$10,Paramètres!$A$1:$I$88,5,0)</f>
        <v>81.993600000000001</v>
      </c>
      <c r="AK39" s="14">
        <f t="shared" si="44"/>
        <v>22.623929199992311</v>
      </c>
      <c r="AL39" s="22">
        <f t="shared" si="5"/>
        <v>182.20886335665327</v>
      </c>
      <c r="AM39" s="62">
        <f t="shared" si="6"/>
        <v>475.54219668998655</v>
      </c>
      <c r="AN39" s="62">
        <f ca="1">AVERAGE(OFFSET($AM$3,0,0,'Données projet'!$E$10+1,1))-AVERAGE(OFFSET($H$3,0,0,'Données projet'!$E$10+1,1))</f>
        <v>86.460089663462668</v>
      </c>
      <c r="AO39" s="62">
        <f t="shared" si="7"/>
        <v>131.79211200949311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</v>
      </c>
      <c r="BD39" s="13">
        <f>IF(A39&lt;'Données projet'!$A$88,$BA$205^A39,IF(A39='Données projet'!$A$88,'Données projet'!$B$88,BD38+BC39-BL38))</f>
        <v>72</v>
      </c>
      <c r="BE39" s="14">
        <f>BD39*VLOOKUP('Données projet'!$B$11,Paramètres!$A$1:$I$88,3,0)*VLOOKUP('Données projet'!$B$11,Paramètres!$A$1:$I$88,5,0)</f>
        <v>77.500799999999998</v>
      </c>
      <c r="BF39" s="14">
        <f t="shared" si="45"/>
        <v>21.524992579009275</v>
      </c>
      <c r="BG39" s="22">
        <f t="shared" si="9"/>
        <v>172.4699220751078</v>
      </c>
      <c r="BH39" s="62">
        <f t="shared" si="10"/>
        <v>465.80325540844115</v>
      </c>
      <c r="BI39" s="62">
        <f ca="1">AVERAGE(OFFSET($BH$3,0,0,'Données projet'!$E$11+1,1))-AVERAGE(OFFSET($H$3,0,0,'Données projet'!$E$11+1,1))</f>
        <v>191.48961138243084</v>
      </c>
      <c r="BJ39" s="62">
        <f t="shared" si="11"/>
        <v>123.64211675233031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IF(A39&lt;'Données projet'!$A$114,$BV$205^A39,IF(A39='Données projet'!$A$114,'Données projet'!$B$114,BY38+BX39-CG38))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46"/>
        <v>#N/A</v>
      </c>
      <c r="CB39" s="22" t="e">
        <f t="shared" si="13"/>
        <v>#N/A</v>
      </c>
      <c r="CC39" s="62" t="e">
        <f t="shared" si="14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15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25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10.82250000000001</v>
      </c>
      <c r="D40" s="12">
        <f t="shared" si="42"/>
        <v>3.7799314803479378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112.72052370794908</v>
      </c>
      <c r="H40" s="70">
        <f t="shared" si="1"/>
        <v>318.76590149493933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</v>
      </c>
      <c r="N40" s="14">
        <f>IF(A40&lt;'Données projet'!$A$36,$K$205^A40,IF(A40='Données projet'!$A$36,'Données projet'!$B$36,N39+M40-V39))</f>
        <v>111</v>
      </c>
      <c r="O40" s="14">
        <f>N40*VLOOKUP('Données projet'!$B$9,Paramètres!$A$1:$I$88,3,0)*VLOOKUP('Données projet'!$B$9,Paramètres!$A$1:$I$88,5,0)</f>
        <v>51.948</v>
      </c>
      <c r="P40" s="14">
        <f t="shared" si="43"/>
        <v>15.115714645211892</v>
      </c>
      <c r="Q40" s="22">
        <f t="shared" si="53"/>
        <v>116.8026363404107</v>
      </c>
      <c r="R40" s="62">
        <f t="shared" si="0"/>
        <v>410.135969673744</v>
      </c>
      <c r="S40" s="62">
        <f ca="1">AVERAGE(OFFSET($R$3,0,0,'Données projet'!$E$9+1,1))-AVERAGE(OFFSET($H$3,0,0,'Données projet'!$E$9+1,1))</f>
        <v>107.50488288359907</v>
      </c>
      <c r="T40" s="62">
        <f t="shared" si="3"/>
        <v>74.47942577721966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</v>
      </c>
      <c r="AI40" s="14">
        <f>IF(A40&lt;'Données projet'!$A$62,$AF$205^A40,IF(A40='Données projet'!$A$62,'Données projet'!$B$62,AI39+AH40-AQ39))</f>
        <v>74</v>
      </c>
      <c r="AJ40" s="14">
        <f>AI40*VLOOKUP('Données projet'!$B$10,Paramètres!$A$1:$I$88,3,0)*VLOOKUP('Données projet'!$B$10,Paramètres!$A$1:$I$88,5,0)</f>
        <v>84.271199999999993</v>
      </c>
      <c r="AK40" s="14">
        <f t="shared" si="44"/>
        <v>23.178332397368948</v>
      </c>
      <c r="AL40" s="22">
        <f t="shared" si="5"/>
        <v>187.14126892541756</v>
      </c>
      <c r="AM40" s="62">
        <f t="shared" si="6"/>
        <v>480.47460225875091</v>
      </c>
      <c r="AN40" s="62">
        <f ca="1">AVERAGE(OFFSET($AM$3,0,0,'Données projet'!$E$10+1,1))-AVERAGE(OFFSET($H$3,0,0,'Données projet'!$E$10+1,1))</f>
        <v>86.460089663462668</v>
      </c>
      <c r="AO40" s="62">
        <f t="shared" si="7"/>
        <v>131.79211200949311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</v>
      </c>
      <c r="BD40" s="13">
        <f>IF(A40&lt;'Données projet'!$A$88,$BA$205^A40,IF(A40='Données projet'!$A$88,'Données projet'!$B$88,BD39+BC40-BL39))</f>
        <v>74</v>
      </c>
      <c r="BE40" s="14">
        <f>BD40*VLOOKUP('Données projet'!$B$11,Paramètres!$A$1:$I$88,3,0)*VLOOKUP('Données projet'!$B$11,Paramètres!$A$1:$I$88,5,0)</f>
        <v>79.653599999999997</v>
      </c>
      <c r="BF40" s="14">
        <f t="shared" si="45"/>
        <v>22.052466149308238</v>
      </c>
      <c r="BG40" s="22">
        <f t="shared" si="9"/>
        <v>177.13806521004517</v>
      </c>
      <c r="BH40" s="62">
        <f t="shared" si="10"/>
        <v>470.47139854337848</v>
      </c>
      <c r="BI40" s="62">
        <f ca="1">AVERAGE(OFFSET($BH$3,0,0,'Données projet'!$E$11+1,1))-AVERAGE(OFFSET($H$3,0,0,'Données projet'!$E$11+1,1))</f>
        <v>191.48961138243084</v>
      </c>
      <c r="BJ40" s="62">
        <f t="shared" si="11"/>
        <v>123.64211675233031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IF(A40&lt;'Données projet'!$A$114,$BV$205^A40,IF(A40='Données projet'!$A$114,'Données projet'!$B$114,BY39+BX40-CG39))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46"/>
        <v>#N/A</v>
      </c>
      <c r="CB40" s="22" t="e">
        <f t="shared" si="13"/>
        <v>#N/A</v>
      </c>
      <c r="CC40" s="62" t="e">
        <f t="shared" si="14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15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25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11.115000000000011</v>
      </c>
      <c r="D41" s="12">
        <f t="shared" si="42"/>
        <v>3.870059748056951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115.67414542359761</v>
      </c>
      <c r="H41" s="70">
        <f t="shared" si="1"/>
        <v>319.43231239453252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</v>
      </c>
      <c r="N41" s="14">
        <f>IF(A41&lt;'Données projet'!$A$36,$K$205^A41,IF(A41='Données projet'!$A$36,'Données projet'!$B$36,N40+M41-V40))</f>
        <v>114</v>
      </c>
      <c r="O41" s="14">
        <f>N41*VLOOKUP('Données projet'!$B$9,Paramètres!$A$1:$I$88,3,0)*VLOOKUP('Données projet'!$B$9,Paramètres!$A$1:$I$88,5,0)</f>
        <v>53.352000000000004</v>
      </c>
      <c r="P41" s="14">
        <f t="shared" si="43"/>
        <v>15.476132071622843</v>
      </c>
      <c r="Q41" s="22">
        <f t="shared" si="53"/>
        <v>119.87566335807645</v>
      </c>
      <c r="R41" s="62">
        <f t="shared" si="0"/>
        <v>413.20899669140977</v>
      </c>
      <c r="S41" s="62">
        <f ca="1">AVERAGE(OFFSET($R$3,0,0,'Données projet'!$E$9+1,1))-AVERAGE(OFFSET($H$3,0,0,'Données projet'!$E$9+1,1))</f>
        <v>107.50488288359907</v>
      </c>
      <c r="T41" s="62">
        <f t="shared" si="3"/>
        <v>74.47942577721966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</v>
      </c>
      <c r="AI41" s="14">
        <f>IF(A41&lt;'Données projet'!$A$62,$AF$205^A41,IF(A41='Données projet'!$A$62,'Données projet'!$B$62,AI40+AH41-AQ40))</f>
        <v>76</v>
      </c>
      <c r="AJ41" s="14">
        <f>AI41*VLOOKUP('Données projet'!$B$10,Paramètres!$A$1:$I$88,3,0)*VLOOKUP('Données projet'!$B$10,Paramètres!$A$1:$I$88,5,0)</f>
        <v>86.5488</v>
      </c>
      <c r="AK41" s="14">
        <f t="shared" si="44"/>
        <v>23.730993988781254</v>
      </c>
      <c r="AL41" s="22">
        <f t="shared" si="5"/>
        <v>192.07064119712734</v>
      </c>
      <c r="AM41" s="62">
        <f t="shared" si="6"/>
        <v>485.40397453046069</v>
      </c>
      <c r="AN41" s="62">
        <f ca="1">AVERAGE(OFFSET($AM$3,0,0,'Données projet'!$E$10+1,1))-AVERAGE(OFFSET($H$3,0,0,'Données projet'!$E$10+1,1))</f>
        <v>86.460089663462668</v>
      </c>
      <c r="AO41" s="62">
        <f t="shared" si="7"/>
        <v>131.79211200949311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</v>
      </c>
      <c r="BD41" s="13">
        <f>IF(A41&lt;'Données projet'!$A$88,$BA$205^A41,IF(A41='Données projet'!$A$88,'Données projet'!$B$88,BD40+BC41-BL40))</f>
        <v>76</v>
      </c>
      <c r="BE41" s="14">
        <f>BD41*VLOOKUP('Données projet'!$B$11,Paramètres!$A$1:$I$88,3,0)*VLOOKUP('Données projet'!$B$11,Paramètres!$A$1:$I$88,5,0)</f>
        <v>81.806399999999996</v>
      </c>
      <c r="BF41" s="14">
        <f t="shared" si="45"/>
        <v>22.578282710556032</v>
      </c>
      <c r="BG41" s="22">
        <f t="shared" si="9"/>
        <v>181.80332238755173</v>
      </c>
      <c r="BH41" s="62">
        <f t="shared" si="10"/>
        <v>475.13665572088507</v>
      </c>
      <c r="BI41" s="62">
        <f ca="1">AVERAGE(OFFSET($BH$3,0,0,'Données projet'!$E$11+1,1))-AVERAGE(OFFSET($H$3,0,0,'Données projet'!$E$11+1,1))</f>
        <v>191.48961138243084</v>
      </c>
      <c r="BJ41" s="62">
        <f t="shared" si="11"/>
        <v>123.64211675233031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IF(A41&lt;'Données projet'!$A$114,$BV$205^A41,IF(A41='Données projet'!$A$114,'Données projet'!$B$114,BY40+BX41-CG40))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46"/>
        <v>#N/A</v>
      </c>
      <c r="CB41" s="22" t="e">
        <f t="shared" si="13"/>
        <v>#N/A</v>
      </c>
      <c r="CC41" s="62" t="e">
        <f t="shared" si="14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15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25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11.407500000000011</v>
      </c>
      <c r="D42" s="12">
        <f t="shared" si="42"/>
        <v>3.9599123274276775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118.62563901874006</v>
      </c>
      <c r="H42" s="70">
        <f t="shared" si="1"/>
        <v>320.09824313693656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</v>
      </c>
      <c r="N42" s="14">
        <f>IF(A42&lt;'Données projet'!$A$36,$K$205^A42,IF(A42='Données projet'!$A$36,'Données projet'!$B$36,N41+M42-V41))</f>
        <v>117</v>
      </c>
      <c r="O42" s="14">
        <f>N42*VLOOKUP('Données projet'!$B$9,Paramètres!$A$1:$I$88,3,0)*VLOOKUP('Données projet'!$B$9,Paramètres!$A$1:$I$88,5,0)</f>
        <v>54.756</v>
      </c>
      <c r="P42" s="14">
        <f t="shared" si="43"/>
        <v>15.835447037242044</v>
      </c>
      <c r="Q42" s="22">
        <f t="shared" si="53"/>
        <v>122.94677025652992</v>
      </c>
      <c r="R42" s="62">
        <f t="shared" si="0"/>
        <v>416.28010358986324</v>
      </c>
      <c r="S42" s="62">
        <f ca="1">AVERAGE(OFFSET($R$3,0,0,'Données projet'!$E$9+1,1))-AVERAGE(OFFSET($H$3,0,0,'Données projet'!$E$9+1,1))</f>
        <v>107.50488288359907</v>
      </c>
      <c r="T42" s="62">
        <f t="shared" si="3"/>
        <v>74.47942577721966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</v>
      </c>
      <c r="AI42" s="14">
        <f>IF(A42&lt;'Données projet'!$A$62,$AF$205^A42,IF(A42='Données projet'!$A$62,'Données projet'!$B$62,AI41+AH42-AQ41))</f>
        <v>78</v>
      </c>
      <c r="AJ42" s="14">
        <f>AI42*VLOOKUP('Données projet'!$B$10,Paramètres!$A$1:$I$88,3,0)*VLOOKUP('Données projet'!$B$10,Paramètres!$A$1:$I$88,5,0)</f>
        <v>88.826399999999992</v>
      </c>
      <c r="AK42" s="14">
        <f t="shared" si="44"/>
        <v>24.28196507443278</v>
      </c>
      <c r="AL42" s="22">
        <f t="shared" si="5"/>
        <v>196.99706917130371</v>
      </c>
      <c r="AM42" s="62">
        <f t="shared" si="6"/>
        <v>490.33040250463705</v>
      </c>
      <c r="AN42" s="62">
        <f ca="1">AVERAGE(OFFSET($AM$3,0,0,'Données projet'!$E$10+1,1))-AVERAGE(OFFSET($H$3,0,0,'Données projet'!$E$10+1,1))</f>
        <v>86.460089663462668</v>
      </c>
      <c r="AO42" s="62">
        <f t="shared" si="7"/>
        <v>131.79211200949311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</v>
      </c>
      <c r="BD42" s="13">
        <f>IF(A42&lt;'Données projet'!$A$88,$BA$205^A42,IF(A42='Données projet'!$A$88,'Données projet'!$B$88,BD41+BC42-BL41))</f>
        <v>78</v>
      </c>
      <c r="BE42" s="14">
        <f>BD42*VLOOKUP('Données projet'!$B$11,Paramètres!$A$1:$I$88,3,0)*VLOOKUP('Données projet'!$B$11,Paramètres!$A$1:$I$88,5,0)</f>
        <v>83.959199999999996</v>
      </c>
      <c r="BF42" s="14">
        <f t="shared" si="45"/>
        <v>23.102490880810642</v>
      </c>
      <c r="BG42" s="22">
        <f t="shared" si="9"/>
        <v>186.46577828407851</v>
      </c>
      <c r="BH42" s="62">
        <f t="shared" si="10"/>
        <v>479.79911161741182</v>
      </c>
      <c r="BI42" s="62">
        <f ca="1">AVERAGE(OFFSET($BH$3,0,0,'Données projet'!$E$11+1,1))-AVERAGE(OFFSET($H$3,0,0,'Données projet'!$E$11+1,1))</f>
        <v>191.48961138243084</v>
      </c>
      <c r="BJ42" s="62">
        <f t="shared" si="11"/>
        <v>123.64211675233031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IF(A42&lt;'Données projet'!$A$114,$BV$205^A42,IF(A42='Données projet'!$A$114,'Données projet'!$B$114,BY41+BX42-CG41))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46"/>
        <v>#N/A</v>
      </c>
      <c r="CB42" s="22" t="e">
        <f t="shared" si="13"/>
        <v>#N/A</v>
      </c>
      <c r="CC42" s="62" t="e">
        <f t="shared" si="14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15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25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11.700000000000012</v>
      </c>
      <c r="D43" s="12">
        <f t="shared" si="42"/>
        <v>4.0494971001980327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121.57506533486212</v>
      </c>
      <c r="H43" s="70">
        <f t="shared" si="1"/>
        <v>320.76370744951157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</v>
      </c>
      <c r="N43" s="14">
        <f>IF(A43&lt;'Données projet'!$A$36,$K$205^A43,IF(A43='Données projet'!$A$36,'Données projet'!$B$36,N42+M43-V42))</f>
        <v>120</v>
      </c>
      <c r="O43" s="14">
        <f>N43*VLOOKUP('Données projet'!$B$9,Paramètres!$A$1:$I$88,3,0)*VLOOKUP('Données projet'!$B$9,Paramètres!$A$1:$I$88,5,0)</f>
        <v>56.16</v>
      </c>
      <c r="P43" s="14">
        <f t="shared" si="43"/>
        <v>16.193691060657031</v>
      </c>
      <c r="Q43" s="22">
        <f t="shared" si="53"/>
        <v>126.01601193064431</v>
      </c>
      <c r="R43" s="62">
        <f t="shared" si="0"/>
        <v>419.34934526397763</v>
      </c>
      <c r="S43" s="62">
        <f ca="1">AVERAGE(OFFSET($R$3,0,0,'Données projet'!$E$9+1,1))-AVERAGE(OFFSET($H$3,0,0,'Données projet'!$E$9+1,1))</f>
        <v>107.50488288359907</v>
      </c>
      <c r="T43" s="62">
        <f t="shared" si="3"/>
        <v>74.47942577721966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</v>
      </c>
      <c r="AI43" s="14">
        <f>IF(A43&lt;'Données projet'!$A$62,$AF$205^A43,IF(A43='Données projet'!$A$62,'Données projet'!$B$62,AI42+AH43-AQ42))</f>
        <v>80</v>
      </c>
      <c r="AJ43" s="14">
        <f>AI43*VLOOKUP('Données projet'!$B$10,Paramètres!$A$1:$I$88,3,0)*VLOOKUP('Données projet'!$B$10,Paramètres!$A$1:$I$88,5,0)</f>
        <v>91.103999999999999</v>
      </c>
      <c r="AK43" s="14">
        <f t="shared" si="44"/>
        <v>24.831293984707884</v>
      </c>
      <c r="AL43" s="22">
        <f t="shared" si="5"/>
        <v>201.92063702336623</v>
      </c>
      <c r="AM43" s="62">
        <f t="shared" si="6"/>
        <v>495.25397035669954</v>
      </c>
      <c r="AN43" s="62">
        <f ca="1">AVERAGE(OFFSET($AM$3,0,0,'Données projet'!$E$10+1,1))-AVERAGE(OFFSET($H$3,0,0,'Données projet'!$E$10+1,1))</f>
        <v>86.460089663462668</v>
      </c>
      <c r="AO43" s="62">
        <f t="shared" si="7"/>
        <v>131.79211200949311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</v>
      </c>
      <c r="BD43" s="13">
        <f>IF(A43&lt;'Données projet'!$A$88,$BA$205^A43,IF(A43='Données projet'!$A$88,'Données projet'!$B$88,BD42+BC43-BL42))</f>
        <v>80</v>
      </c>
      <c r="BE43" s="14">
        <f>BD43*VLOOKUP('Données projet'!$B$11,Paramètres!$A$1:$I$88,3,0)*VLOOKUP('Données projet'!$B$11,Paramètres!$A$1:$I$88,5,0)</f>
        <v>86.111999999999995</v>
      </c>
      <c r="BF43" s="14">
        <f t="shared" si="45"/>
        <v>23.625136642852297</v>
      </c>
      <c r="BG43" s="22">
        <f t="shared" si="9"/>
        <v>191.12551298630106</v>
      </c>
      <c r="BH43" s="62">
        <f t="shared" si="10"/>
        <v>484.4588463196344</v>
      </c>
      <c r="BI43" s="62">
        <f ca="1">AVERAGE(OFFSET($BH$3,0,0,'Données projet'!$E$11+1,1))-AVERAGE(OFFSET($H$3,0,0,'Données projet'!$E$11+1,1))</f>
        <v>191.48961138243084</v>
      </c>
      <c r="BJ43" s="62">
        <f t="shared" si="11"/>
        <v>123.64211675233031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IF(A43&lt;'Données projet'!$A$114,$BV$205^A43,IF(A43='Données projet'!$A$114,'Données projet'!$B$114,BY42+BX43-CG42))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46"/>
        <v>#N/A</v>
      </c>
      <c r="CB43" s="22" t="e">
        <f t="shared" si="13"/>
        <v>#N/A</v>
      </c>
      <c r="CC43" s="62" t="e">
        <f t="shared" si="14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15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25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11.992500000000012</v>
      </c>
      <c r="D44" s="12">
        <f t="shared" si="42"/>
        <v>4.1388215315585493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124.52248199799594</v>
      </c>
      <c r="H44" s="70">
        <f t="shared" si="1"/>
        <v>321.42871833413113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</v>
      </c>
      <c r="N44" s="14">
        <f>IF(A44&lt;'Données projet'!$A$36,$K$205^A44,IF(A44='Données projet'!$A$36,'Données projet'!$B$36,N43+M44-V43))</f>
        <v>123</v>
      </c>
      <c r="O44" s="14">
        <f>N44*VLOOKUP('Données projet'!$B$9,Paramètres!$A$1:$I$88,3,0)*VLOOKUP('Données projet'!$B$9,Paramètres!$A$1:$I$88,5,0)</f>
        <v>57.564</v>
      </c>
      <c r="P44" s="14">
        <f t="shared" si="43"/>
        <v>16.550893994707867</v>
      </c>
      <c r="Q44" s="22">
        <f t="shared" si="53"/>
        <v>129.08344037411621</v>
      </c>
      <c r="R44" s="62">
        <f t="shared" si="0"/>
        <v>422.41677370744952</v>
      </c>
      <c r="S44" s="62">
        <f ca="1">AVERAGE(OFFSET($R$3,0,0,'Données projet'!$E$9+1,1))-AVERAGE(OFFSET($H$3,0,0,'Données projet'!$E$9+1,1))</f>
        <v>107.50488288359907</v>
      </c>
      <c r="T44" s="62">
        <f t="shared" si="3"/>
        <v>74.47942577721966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</v>
      </c>
      <c r="AI44" s="14">
        <f>IF(A44&lt;'Données projet'!$A$62,$AF$205^A44,IF(A44='Données projet'!$A$62,'Données projet'!$B$62,AI43+AH44-AQ43))</f>
        <v>82</v>
      </c>
      <c r="AJ44" s="14">
        <f>AI44*VLOOKUP('Données projet'!$B$10,Paramètres!$A$1:$I$88,3,0)*VLOOKUP('Données projet'!$B$10,Paramètres!$A$1:$I$88,5,0)</f>
        <v>93.381600000000006</v>
      </c>
      <c r="AK44" s="14">
        <f t="shared" si="44"/>
        <v>25.379026495745208</v>
      </c>
      <c r="AL44" s="22">
        <f t="shared" si="5"/>
        <v>206.84142448008959</v>
      </c>
      <c r="AM44" s="62">
        <f t="shared" si="6"/>
        <v>500.1747578134229</v>
      </c>
      <c r="AN44" s="62">
        <f ca="1">AVERAGE(OFFSET($AM$3,0,0,'Données projet'!$E$10+1,1))-AVERAGE(OFFSET($H$3,0,0,'Données projet'!$E$10+1,1))</f>
        <v>86.460089663462668</v>
      </c>
      <c r="AO44" s="62">
        <f t="shared" si="7"/>
        <v>131.79211200949311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</v>
      </c>
      <c r="BD44" s="13">
        <f>IF(A44&lt;'Données projet'!$A$88,$BA$205^A44,IF(A44='Données projet'!$A$88,'Données projet'!$B$88,BD43+BC44-BL43))</f>
        <v>82</v>
      </c>
      <c r="BE44" s="14">
        <f>BD44*VLOOKUP('Données projet'!$B$11,Paramètres!$A$1:$I$88,3,0)*VLOOKUP('Données projet'!$B$11,Paramètres!$A$1:$I$88,5,0)</f>
        <v>88.264799999999994</v>
      </c>
      <c r="BF44" s="14">
        <f t="shared" si="45"/>
        <v>24.146263549285706</v>
      </c>
      <c r="BG44" s="22">
        <f t="shared" si="9"/>
        <v>195.78260234833928</v>
      </c>
      <c r="BH44" s="62">
        <f t="shared" si="10"/>
        <v>489.11593568167257</v>
      </c>
      <c r="BI44" s="62">
        <f ca="1">AVERAGE(OFFSET($BH$3,0,0,'Données projet'!$E$11+1,1))-AVERAGE(OFFSET($H$3,0,0,'Données projet'!$E$11+1,1))</f>
        <v>191.48961138243084</v>
      </c>
      <c r="BJ44" s="62">
        <f t="shared" si="11"/>
        <v>123.64211675233031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IF(A44&lt;'Données projet'!$A$114,$BV$205^A44,IF(A44='Données projet'!$A$114,'Données projet'!$B$114,BY43+BX44-CG43))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46"/>
        <v>#N/A</v>
      </c>
      <c r="CB44" s="22" t="e">
        <f t="shared" si="13"/>
        <v>#N/A</v>
      </c>
      <c r="CC44" s="62" t="e">
        <f t="shared" si="14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15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25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12.285000000000013</v>
      </c>
      <c r="D45" s="12">
        <f t="shared" si="42"/>
        <v>4.2278927017817765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127.46794366287696</v>
      </c>
      <c r="H45" s="70">
        <f t="shared" si="1"/>
        <v>322.09328812226994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</v>
      </c>
      <c r="N45" s="14">
        <f>IF(A45&lt;'Données projet'!$A$36,$K$205^A45,IF(A45='Données projet'!$A$36,'Données projet'!$B$36,N44+M45-V44))</f>
        <v>126</v>
      </c>
      <c r="O45" s="14">
        <f>N45*VLOOKUP('Données projet'!$B$9,Paramètres!$A$1:$I$88,3,0)*VLOOKUP('Données projet'!$B$9,Paramètres!$A$1:$I$88,5,0)</f>
        <v>58.968000000000004</v>
      </c>
      <c r="P45" s="14">
        <f t="shared" si="43"/>
        <v>16.90708415297112</v>
      </c>
      <c r="Q45" s="22">
        <f t="shared" si="53"/>
        <v>132.14910489975804</v>
      </c>
      <c r="R45" s="62">
        <f t="shared" si="0"/>
        <v>425.48243823309133</v>
      </c>
      <c r="S45" s="62">
        <f ca="1">AVERAGE(OFFSET($R$3,0,0,'Données projet'!$E$9+1,1))-AVERAGE(OFFSET($H$3,0,0,'Données projet'!$E$9+1,1))</f>
        <v>107.50488288359907</v>
      </c>
      <c r="T45" s="62">
        <f t="shared" si="3"/>
        <v>74.47942577721966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</v>
      </c>
      <c r="AI45" s="14">
        <f>IF(A45&lt;'Données projet'!$A$62,$AF$205^A45,IF(A45='Données projet'!$A$62,'Données projet'!$B$62,AI44+AH45-AQ44))</f>
        <v>84</v>
      </c>
      <c r="AJ45" s="14">
        <f>AI45*VLOOKUP('Données projet'!$B$10,Paramètres!$A$1:$I$88,3,0)*VLOOKUP('Données projet'!$B$10,Paramètres!$A$1:$I$88,5,0)</f>
        <v>95.659199999999998</v>
      </c>
      <c r="AK45" s="14">
        <f t="shared" si="44"/>
        <v>25.92520602338745</v>
      </c>
      <c r="AL45" s="22">
        <f t="shared" si="5"/>
        <v>211.75950715739978</v>
      </c>
      <c r="AM45" s="62">
        <f t="shared" si="6"/>
        <v>505.09284049073312</v>
      </c>
      <c r="AN45" s="62">
        <f ca="1">AVERAGE(OFFSET($AM$3,0,0,'Données projet'!$E$10+1,1))-AVERAGE(OFFSET($H$3,0,0,'Données projet'!$E$10+1,1))</f>
        <v>86.460089663462668</v>
      </c>
      <c r="AO45" s="62">
        <f t="shared" si="7"/>
        <v>131.79211200949311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</v>
      </c>
      <c r="BD45" s="13">
        <f>IF(A45&lt;'Données projet'!$A$88,$BA$205^A45,IF(A45='Données projet'!$A$88,'Données projet'!$B$88,BD44+BC45-BL44))</f>
        <v>84</v>
      </c>
      <c r="BE45" s="14">
        <f>BD45*VLOOKUP('Données projet'!$B$11,Paramètres!$A$1:$I$88,3,0)*VLOOKUP('Données projet'!$B$11,Paramètres!$A$1:$I$88,5,0)</f>
        <v>90.417599999999993</v>
      </c>
      <c r="BF45" s="14">
        <f t="shared" si="45"/>
        <v>24.665912907068826</v>
      </c>
      <c r="BG45" s="22">
        <f t="shared" si="9"/>
        <v>200.43711831314488</v>
      </c>
      <c r="BH45" s="62">
        <f t="shared" si="10"/>
        <v>493.77045164647819</v>
      </c>
      <c r="BI45" s="62">
        <f ca="1">AVERAGE(OFFSET($BH$3,0,0,'Données projet'!$E$11+1,1))-AVERAGE(OFFSET($H$3,0,0,'Données projet'!$E$11+1,1))</f>
        <v>191.48961138243084</v>
      </c>
      <c r="BJ45" s="62">
        <f t="shared" si="11"/>
        <v>123.64211675233031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IF(A45&lt;'Données projet'!$A$114,$BV$205^A45,IF(A45='Données projet'!$A$114,'Données projet'!$B$114,BY44+BX45-CG44))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46"/>
        <v>#N/A</v>
      </c>
      <c r="CB45" s="22" t="e">
        <f t="shared" si="13"/>
        <v>#N/A</v>
      </c>
      <c r="CC45" s="62" t="e">
        <f t="shared" si="14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15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25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12.577500000000013</v>
      </c>
      <c r="D46" s="12">
        <f t="shared" si="42"/>
        <v>4.3167173347545091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130.41150223319281</v>
      </c>
      <c r="H46" s="70">
        <f t="shared" si="1"/>
        <v>322.75742852469745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</v>
      </c>
      <c r="N46" s="14">
        <f>IF(A46&lt;'Données projet'!$A$36,$K$205^A46,IF(A46='Données projet'!$A$36,'Données projet'!$B$36,N45+M46-V45))</f>
        <v>129</v>
      </c>
      <c r="O46" s="14">
        <f>N46*VLOOKUP('Données projet'!$B$9,Paramètres!$A$1:$I$88,3,0)*VLOOKUP('Données projet'!$B$9,Paramètres!$A$1:$I$88,5,0)</f>
        <v>60.372</v>
      </c>
      <c r="P46" s="14">
        <f t="shared" si="43"/>
        <v>17.262288423858575</v>
      </c>
      <c r="Q46" s="22">
        <f t="shared" si="53"/>
        <v>135.21305233822034</v>
      </c>
      <c r="R46" s="62">
        <f t="shared" si="0"/>
        <v>428.54638567155365</v>
      </c>
      <c r="S46" s="62">
        <f ca="1">AVERAGE(OFFSET($R$3,0,0,'Données projet'!$E$9+1,1))-AVERAGE(OFFSET($H$3,0,0,'Données projet'!$E$9+1,1))</f>
        <v>107.50488288359907</v>
      </c>
      <c r="T46" s="62">
        <f t="shared" si="3"/>
        <v>74.47942577721966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</v>
      </c>
      <c r="AI46" s="14">
        <f>IF(A46&lt;'Données projet'!$A$62,$AF$205^A46,IF(A46='Données projet'!$A$62,'Données projet'!$B$62,AI45+AH46-AQ45))</f>
        <v>86</v>
      </c>
      <c r="AJ46" s="14">
        <f>AI46*VLOOKUP('Données projet'!$B$10,Paramètres!$A$1:$I$88,3,0)*VLOOKUP('Données projet'!$B$10,Paramètres!$A$1:$I$88,5,0)</f>
        <v>97.936800000000005</v>
      </c>
      <c r="AK46" s="14">
        <f t="shared" si="44"/>
        <v>26.469873798139513</v>
      </c>
      <c r="AL46" s="22">
        <f t="shared" si="5"/>
        <v>216.67495686509301</v>
      </c>
      <c r="AM46" s="62">
        <f t="shared" si="6"/>
        <v>510.00829019842632</v>
      </c>
      <c r="AN46" s="62">
        <f ca="1">AVERAGE(OFFSET($AM$3,0,0,'Données projet'!$E$10+1,1))-AVERAGE(OFFSET($H$3,0,0,'Données projet'!$E$10+1,1))</f>
        <v>86.460089663462668</v>
      </c>
      <c r="AO46" s="62">
        <f t="shared" si="7"/>
        <v>131.79211200949311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</v>
      </c>
      <c r="BD46" s="13">
        <f>IF(A46&lt;'Données projet'!$A$88,$BA$205^A46,IF(A46='Données projet'!$A$88,'Données projet'!$B$88,BD45+BC46-BL45))</f>
        <v>86</v>
      </c>
      <c r="BE46" s="14">
        <f>BD46*VLOOKUP('Données projet'!$B$11,Paramètres!$A$1:$I$88,3,0)*VLOOKUP('Données projet'!$B$11,Paramètres!$A$1:$I$88,5,0)</f>
        <v>92.570399999999992</v>
      </c>
      <c r="BF46" s="14">
        <f t="shared" si="45"/>
        <v>25.184123943972491</v>
      </c>
      <c r="BG46" s="22">
        <f t="shared" si="9"/>
        <v>205.08912920241872</v>
      </c>
      <c r="BH46" s="62">
        <f t="shared" si="10"/>
        <v>498.42246253575206</v>
      </c>
      <c r="BI46" s="62">
        <f ca="1">AVERAGE(OFFSET($BH$3,0,0,'Données projet'!$E$11+1,1))-AVERAGE(OFFSET($H$3,0,0,'Données projet'!$E$11+1,1))</f>
        <v>191.48961138243084</v>
      </c>
      <c r="BJ46" s="62">
        <f t="shared" si="11"/>
        <v>123.64211675233031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IF(A46&lt;'Données projet'!$A$114,$BV$205^A46,IF(A46='Données projet'!$A$114,'Données projet'!$B$114,BY45+BX46-CG45))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46"/>
        <v>#N/A</v>
      </c>
      <c r="CB46" s="22" t="e">
        <f t="shared" si="13"/>
        <v>#N/A</v>
      </c>
      <c r="CC46" s="62" t="e">
        <f t="shared" si="14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15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25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12.870000000000013</v>
      </c>
      <c r="D47" s="12">
        <f t="shared" si="42"/>
        <v>4.4053018237810608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133.35320706076618</v>
      </c>
      <c r="H47" s="70">
        <f t="shared" si="1"/>
        <v>323.42115067641868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</v>
      </c>
      <c r="N47" s="14">
        <f>IF(A47&lt;'Données projet'!$A$36,$K$205^A47,IF(A47='Données projet'!$A$36,'Données projet'!$B$36,N46+M47-V46))</f>
        <v>132</v>
      </c>
      <c r="O47" s="14">
        <f>N47*VLOOKUP('Données projet'!$B$9,Paramètres!$A$1:$I$88,3,0)*VLOOKUP('Données projet'!$B$9,Paramètres!$A$1:$I$88,5,0)</f>
        <v>61.775999999999996</v>
      </c>
      <c r="P47" s="14">
        <f t="shared" si="43"/>
        <v>17.616532373802876</v>
      </c>
      <c r="Q47" s="22">
        <f t="shared" si="53"/>
        <v>138.27532721770669</v>
      </c>
      <c r="R47" s="62">
        <f t="shared" si="0"/>
        <v>431.60866055103997</v>
      </c>
      <c r="S47" s="62">
        <f ca="1">AVERAGE(OFFSET($R$3,0,0,'Données projet'!$E$9+1,1))-AVERAGE(OFFSET($H$3,0,0,'Données projet'!$E$9+1,1))</f>
        <v>107.50488288359907</v>
      </c>
      <c r="T47" s="62">
        <f t="shared" si="3"/>
        <v>74.47942577721966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</v>
      </c>
      <c r="AI47" s="14">
        <f>IF(A47&lt;'Données projet'!$A$62,$AF$205^A47,IF(A47='Données projet'!$A$62,'Données projet'!$B$62,AI46+AH47-AQ46))</f>
        <v>88</v>
      </c>
      <c r="AJ47" s="14">
        <f>AI47*VLOOKUP('Données projet'!$B$10,Paramètres!$A$1:$I$88,3,0)*VLOOKUP('Données projet'!$B$10,Paramètres!$A$1:$I$88,5,0)</f>
        <v>100.2144</v>
      </c>
      <c r="AK47" s="14">
        <f t="shared" si="44"/>
        <v>27.013069023392511</v>
      </c>
      <c r="AL47" s="22">
        <f t="shared" si="5"/>
        <v>221.58784188240861</v>
      </c>
      <c r="AM47" s="62">
        <f t="shared" si="6"/>
        <v>514.92117521574187</v>
      </c>
      <c r="AN47" s="62">
        <f ca="1">AVERAGE(OFFSET($AM$3,0,0,'Données projet'!$E$10+1,1))-AVERAGE(OFFSET($H$3,0,0,'Données projet'!$E$10+1,1))</f>
        <v>86.460089663462668</v>
      </c>
      <c r="AO47" s="62">
        <f t="shared" si="7"/>
        <v>131.79211200949311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</v>
      </c>
      <c r="BD47" s="13">
        <f>IF(A47&lt;'Données projet'!$A$88,$BA$205^A47,IF(A47='Données projet'!$A$88,'Données projet'!$B$88,BD46+BC47-BL46))</f>
        <v>88</v>
      </c>
      <c r="BE47" s="14">
        <f>BD47*VLOOKUP('Données projet'!$B$11,Paramètres!$A$1:$I$88,3,0)*VLOOKUP('Données projet'!$B$11,Paramètres!$A$1:$I$88,5,0)</f>
        <v>94.723200000000006</v>
      </c>
      <c r="BF47" s="14">
        <f t="shared" si="45"/>
        <v>25.700933959119112</v>
      </c>
      <c r="BG47" s="22">
        <f t="shared" si="9"/>
        <v>209.7386999787991</v>
      </c>
      <c r="BH47" s="62">
        <f t="shared" si="10"/>
        <v>503.07203331213242</v>
      </c>
      <c r="BI47" s="62">
        <f ca="1">AVERAGE(OFFSET($BH$3,0,0,'Données projet'!$E$11+1,1))-AVERAGE(OFFSET($H$3,0,0,'Données projet'!$E$11+1,1))</f>
        <v>191.48961138243084</v>
      </c>
      <c r="BJ47" s="62">
        <f t="shared" si="11"/>
        <v>123.64211675233031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IF(A47&lt;'Données projet'!$A$114,$BV$205^A47,IF(A47='Données projet'!$A$114,'Données projet'!$B$114,BY46+BX47-CG46))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46"/>
        <v>#N/A</v>
      </c>
      <c r="CB47" s="22" t="e">
        <f t="shared" si="13"/>
        <v>#N/A</v>
      </c>
      <c r="CC47" s="62" t="e">
        <f t="shared" si="14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15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25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13.162500000000014</v>
      </c>
      <c r="D48" s="12">
        <f t="shared" si="42"/>
        <v>4.4936522549746725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136.29310512612037</v>
      </c>
      <c r="H48" s="70">
        <f t="shared" si="1"/>
        <v>324.08446517741424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135</v>
      </c>
      <c r="L48" s="13">
        <f>VLOOKUP(A48,'Données projet'!$A$35:$I$55,9,0)</f>
        <v>3</v>
      </c>
      <c r="M48" s="13">
        <f t="array" ref="M48">INDEX(L:L,MIN(IF(ISNUMBER(L48:L244),ROW(L48:L244),"")))</f>
        <v>3</v>
      </c>
      <c r="N48" s="14">
        <f>IF(A48&lt;'Données projet'!$A$36,$K$205^A48,IF(A48='Données projet'!$A$36,'Données projet'!$B$36,N47+M48-V47))</f>
        <v>135</v>
      </c>
      <c r="O48" s="14">
        <f>N48*VLOOKUP('Données projet'!$B$9,Paramètres!$A$1:$I$88,3,0)*VLOOKUP('Données projet'!$B$9,Paramètres!$A$1:$I$88,5,0)</f>
        <v>63.180000000000007</v>
      </c>
      <c r="P48" s="14">
        <f t="shared" si="43"/>
        <v>17.969840340798367</v>
      </c>
      <c r="Q48" s="22">
        <f t="shared" si="53"/>
        <v>141.33597192689049</v>
      </c>
      <c r="R48" s="62">
        <f t="shared" si="0"/>
        <v>434.66930526022384</v>
      </c>
      <c r="S48" s="62">
        <f ca="1">AVERAGE(OFFSET($R$3,0,0,'Données projet'!$E$9+1,1))-AVERAGE(OFFSET($H$3,0,0,'Données projet'!$E$9+1,1))</f>
        <v>107.50488288359907</v>
      </c>
      <c r="T48" s="62">
        <f t="shared" si="3"/>
        <v>74.47942577721966</v>
      </c>
      <c r="U48" s="16">
        <f>IF(ISNA(VLOOKUP(A48,'Données projet'!$A$35:$I$55,3,0)),0,VLOOKUP(A48,'Données projet'!$A$35:$I$55,3,0))</f>
        <v>1</v>
      </c>
      <c r="V48" s="16">
        <f>IF(ISNA(VLOOKUP(A48,'Données projet'!$A$35:$I$55,4,0)),0,VLOOKUP(A48,'Données projet'!$A$35:$I$55,4,0))</f>
        <v>45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</v>
      </c>
      <c r="AI48" s="14">
        <f>IF(A48&lt;'Données projet'!$A$62,$AF$205^A48,IF(A48='Données projet'!$A$62,'Données projet'!$B$62,AI47+AH48-AQ47))</f>
        <v>90</v>
      </c>
      <c r="AJ48" s="14">
        <f>AI48*VLOOKUP('Données projet'!$B$10,Paramètres!$A$1:$I$88,3,0)*VLOOKUP('Données projet'!$B$10,Paramètres!$A$1:$I$88,5,0)</f>
        <v>102.492</v>
      </c>
      <c r="AK48" s="14">
        <f t="shared" si="44"/>
        <v>27.554829018858843</v>
      </c>
      <c r="AL48" s="22">
        <f t="shared" si="5"/>
        <v>226.49822720784584</v>
      </c>
      <c r="AM48" s="62">
        <f t="shared" si="6"/>
        <v>519.83156054117921</v>
      </c>
      <c r="AN48" s="62">
        <f ca="1">AVERAGE(OFFSET($AM$3,0,0,'Données projet'!$E$10+1,1))-AVERAGE(OFFSET($H$3,0,0,'Données projet'!$E$10+1,1))</f>
        <v>86.460089663462668</v>
      </c>
      <c r="AO48" s="62">
        <f t="shared" si="7"/>
        <v>131.79211200949311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</v>
      </c>
      <c r="BD48" s="13">
        <f>IF(A48&lt;'Données projet'!$A$88,$BA$205^A48,IF(A48='Données projet'!$A$88,'Données projet'!$B$88,BD47+BC48-BL47))</f>
        <v>90</v>
      </c>
      <c r="BE48" s="14">
        <f>BD48*VLOOKUP('Données projet'!$B$11,Paramètres!$A$1:$I$88,3,0)*VLOOKUP('Données projet'!$B$11,Paramètres!$A$1:$I$88,5,0)</f>
        <v>96.875999999999991</v>
      </c>
      <c r="BF48" s="14">
        <f t="shared" si="45"/>
        <v>26.21637845945024</v>
      </c>
      <c r="BG48" s="22">
        <f t="shared" si="9"/>
        <v>214.38589248354245</v>
      </c>
      <c r="BH48" s="62">
        <f t="shared" si="10"/>
        <v>507.71922581687579</v>
      </c>
      <c r="BI48" s="62">
        <f ca="1">AVERAGE(OFFSET($BH$3,0,0,'Données projet'!$E$11+1,1))-AVERAGE(OFFSET($H$3,0,0,'Données projet'!$E$11+1,1))</f>
        <v>191.48961138243084</v>
      </c>
      <c r="BJ48" s="62">
        <f t="shared" si="11"/>
        <v>123.64211675233031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46"/>
        <v>#N/A</v>
      </c>
      <c r="CB48" s="22" t="e">
        <f t="shared" si="13"/>
        <v>#N/A</v>
      </c>
      <c r="CC48" s="62" t="e">
        <f t="shared" si="14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15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25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13.455000000000014</v>
      </c>
      <c r="D49" s="12">
        <f t="shared" si="42"/>
        <v>4.581774428511042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139.2312412025415</v>
      </c>
      <c r="H49" s="70">
        <f t="shared" si="1"/>
        <v>324.74738212965673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7.5</v>
      </c>
      <c r="N49" s="14">
        <f>IF(A49&lt;'Données projet'!$A$36,$K$205^A49,IF(A49='Données projet'!$A$36,'Données projet'!$B$36,N48+M49-V48))</f>
        <v>97.5</v>
      </c>
      <c r="O49" s="14">
        <f>N49*VLOOKUP('Données projet'!$B$9,Paramètres!$A$1:$I$88,3,0)*VLOOKUP('Données projet'!$B$9,Paramètres!$A$1:$I$88,5,0)</f>
        <v>45.63</v>
      </c>
      <c r="P49" s="14">
        <f t="shared" si="43"/>
        <v>13.479251577264561</v>
      </c>
      <c r="Q49" s="22">
        <f t="shared" si="53"/>
        <v>102.94861316373577</v>
      </c>
      <c r="R49" s="62">
        <f t="shared" si="0"/>
        <v>396.2819464970691</v>
      </c>
      <c r="S49" s="62">
        <f ca="1">AVERAGE(OFFSET($R$3,0,0,'Données projet'!$E$9+1,1))-AVERAGE(OFFSET($H$3,0,0,'Données projet'!$E$9+1,1))</f>
        <v>107.50488288359907</v>
      </c>
      <c r="T49" s="62">
        <f t="shared" si="3"/>
        <v>74.47942577721966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</v>
      </c>
      <c r="AI49" s="14">
        <f>IF(A49&lt;'Données projet'!$A$62,$AF$205^A49,IF(A49='Données projet'!$A$62,'Données projet'!$B$62,AI48+AH49-AQ48))</f>
        <v>92</v>
      </c>
      <c r="AJ49" s="14">
        <f>AI49*VLOOKUP('Données projet'!$B$10,Paramètres!$A$1:$I$88,3,0)*VLOOKUP('Données projet'!$B$10,Paramètres!$A$1:$I$88,5,0)</f>
        <v>104.7696</v>
      </c>
      <c r="AK49" s="14">
        <f t="shared" si="44"/>
        <v>28.095189350897627</v>
      </c>
      <c r="AL49" s="22">
        <f t="shared" si="5"/>
        <v>231.40617478614672</v>
      </c>
      <c r="AM49" s="62">
        <f t="shared" si="6"/>
        <v>524.73950811947998</v>
      </c>
      <c r="AN49" s="62">
        <f ca="1">AVERAGE(OFFSET($AM$3,0,0,'Données projet'!$E$10+1,1))-AVERAGE(OFFSET($H$3,0,0,'Données projet'!$E$10+1,1))</f>
        <v>86.460089663462668</v>
      </c>
      <c r="AO49" s="62">
        <f t="shared" si="7"/>
        <v>131.79211200949311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</v>
      </c>
      <c r="BD49" s="13">
        <f>IF(A49&lt;'Données projet'!$A$88,$BA$205^A49,IF(A49='Données projet'!$A$88,'Données projet'!$B$88,BD48+BC49-BL48))</f>
        <v>92</v>
      </c>
      <c r="BE49" s="14">
        <f>BD49*VLOOKUP('Données projet'!$B$11,Paramètres!$A$1:$I$88,3,0)*VLOOKUP('Données projet'!$B$11,Paramètres!$A$1:$I$88,5,0)</f>
        <v>99.028800000000004</v>
      </c>
      <c r="BF49" s="14">
        <f t="shared" si="45"/>
        <v>26.730491283721712</v>
      </c>
      <c r="BG49" s="22">
        <f t="shared" si="9"/>
        <v>219.03076565248196</v>
      </c>
      <c r="BH49" s="62">
        <f t="shared" si="10"/>
        <v>512.3640989858153</v>
      </c>
      <c r="BI49" s="62">
        <f ca="1">AVERAGE(OFFSET($BH$3,0,0,'Données projet'!$E$11+1,1))-AVERAGE(OFFSET($H$3,0,0,'Données projet'!$E$11+1,1))</f>
        <v>191.48961138243084</v>
      </c>
      <c r="BJ49" s="62">
        <f t="shared" si="11"/>
        <v>123.64211675233031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46"/>
        <v>#N/A</v>
      </c>
      <c r="CB49" s="22" t="e">
        <f t="shared" si="13"/>
        <v>#N/A</v>
      </c>
      <c r="CC49" s="62" t="e">
        <f t="shared" si="14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15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25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13.747500000000015</v>
      </c>
      <c r="D50" s="12">
        <f t="shared" si="42"/>
        <v>4.669673877981622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142.1676580054723</v>
      </c>
      <c r="H50" s="70">
        <f t="shared" si="1"/>
        <v>325.40991117081802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7.5</v>
      </c>
      <c r="N50" s="14">
        <f>IF(A50&lt;'Données projet'!$A$36,$K$205^A50,IF(A50='Données projet'!$A$36,'Données projet'!$B$36,N49+M50-V49))</f>
        <v>105</v>
      </c>
      <c r="O50" s="14">
        <f>N50*VLOOKUP('Données projet'!$B$9,Paramètres!$A$1:$I$88,3,0)*VLOOKUP('Données projet'!$B$9,Paramètres!$A$1:$I$88,5,0)</f>
        <v>49.14</v>
      </c>
      <c r="P50" s="14">
        <f t="shared" si="43"/>
        <v>14.391437147300868</v>
      </c>
      <c r="Q50" s="22">
        <f t="shared" si="53"/>
        <v>110.65058636488233</v>
      </c>
      <c r="R50" s="62">
        <f t="shared" si="0"/>
        <v>403.98391969821563</v>
      </c>
      <c r="S50" s="62">
        <f ca="1">AVERAGE(OFFSET($R$3,0,0,'Données projet'!$E$9+1,1))-AVERAGE(OFFSET($H$3,0,0,'Données projet'!$E$9+1,1))</f>
        <v>107.50488288359907</v>
      </c>
      <c r="T50" s="62">
        <f t="shared" si="3"/>
        <v>74.47942577721966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</v>
      </c>
      <c r="AI50" s="14">
        <f>IF(A50&lt;'Données projet'!$A$62,$AF$205^A50,IF(A50='Données projet'!$A$62,'Données projet'!$B$62,AI49+AH50-AQ49))</f>
        <v>94</v>
      </c>
      <c r="AJ50" s="14">
        <f>AI50*VLOOKUP('Données projet'!$B$10,Paramètres!$A$1:$I$88,3,0)*VLOOKUP('Données projet'!$B$10,Paramètres!$A$1:$I$88,5,0)</f>
        <v>107.0472</v>
      </c>
      <c r="AK50" s="14">
        <f t="shared" si="44"/>
        <v>28.634183951187907</v>
      </c>
      <c r="AL50" s="22">
        <f t="shared" si="5"/>
        <v>236.3117437149856</v>
      </c>
      <c r="AM50" s="62">
        <f t="shared" si="6"/>
        <v>529.64507704831885</v>
      </c>
      <c r="AN50" s="62">
        <f ca="1">AVERAGE(OFFSET($AM$3,0,0,'Données projet'!$E$10+1,1))-AVERAGE(OFFSET($H$3,0,0,'Données projet'!$E$10+1,1))</f>
        <v>86.460089663462668</v>
      </c>
      <c r="AO50" s="62">
        <f t="shared" si="7"/>
        <v>131.79211200949311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</v>
      </c>
      <c r="BD50" s="13">
        <f>IF(A50&lt;'Données projet'!$A$88,$BA$205^A50,IF(A50='Données projet'!$A$88,'Données projet'!$B$88,BD49+BC50-BL49))</f>
        <v>94</v>
      </c>
      <c r="BE50" s="14">
        <f>BD50*VLOOKUP('Données projet'!$B$11,Paramètres!$A$1:$I$88,3,0)*VLOOKUP('Données projet'!$B$11,Paramètres!$A$1:$I$88,5,0)</f>
        <v>101.1816</v>
      </c>
      <c r="BF50" s="14">
        <f t="shared" si="45"/>
        <v>27.243304715412357</v>
      </c>
      <c r="BG50" s="22">
        <f t="shared" si="9"/>
        <v>223.67337571267652</v>
      </c>
      <c r="BH50" s="62">
        <f t="shared" si="10"/>
        <v>517.00670904600986</v>
      </c>
      <c r="BI50" s="62">
        <f ca="1">AVERAGE(OFFSET($BH$3,0,0,'Données projet'!$E$11+1,1))-AVERAGE(OFFSET($H$3,0,0,'Données projet'!$E$11+1,1))</f>
        <v>191.48961138243084</v>
      </c>
      <c r="BJ50" s="62">
        <f t="shared" si="11"/>
        <v>123.64211675233031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46"/>
        <v>#N/A</v>
      </c>
      <c r="CB50" s="22" t="e">
        <f t="shared" si="13"/>
        <v>#N/A</v>
      </c>
      <c r="CC50" s="62" t="e">
        <f t="shared" si="14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15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25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14.040000000000015</v>
      </c>
      <c r="D51" s="12">
        <f t="shared" si="42"/>
        <v>4.7573558880532945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145.10239632883258</v>
      </c>
      <c r="H51" s="70">
        <f t="shared" si="1"/>
        <v>326.07206150502617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7.5</v>
      </c>
      <c r="N51" s="14">
        <f>IF(A51&lt;'Données projet'!$A$36,$K$205^A51,IF(A51='Données projet'!$A$36,'Données projet'!$B$36,N50+M51-V50))</f>
        <v>112.5</v>
      </c>
      <c r="O51" s="14">
        <f>N51*VLOOKUP('Données projet'!$B$9,Paramètres!$A$1:$I$88,3,0)*VLOOKUP('Données projet'!$B$9,Paramètres!$A$1:$I$88,5,0)</f>
        <v>52.65</v>
      </c>
      <c r="P51" s="14">
        <f t="shared" si="43"/>
        <v>15.296063204735685</v>
      </c>
      <c r="Q51" s="22">
        <f t="shared" si="53"/>
        <v>118.33939341491464</v>
      </c>
      <c r="R51" s="62">
        <f t="shared" si="0"/>
        <v>411.67272674824795</v>
      </c>
      <c r="S51" s="62">
        <f ca="1">AVERAGE(OFFSET($R$3,0,0,'Données projet'!$E$9+1,1))-AVERAGE(OFFSET($H$3,0,0,'Données projet'!$E$9+1,1))</f>
        <v>107.50488288359907</v>
      </c>
      <c r="T51" s="62">
        <f t="shared" si="3"/>
        <v>74.47942577721966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</v>
      </c>
      <c r="AI51" s="14">
        <f>IF(A51&lt;'Données projet'!$A$62,$AF$205^A51,IF(A51='Données projet'!$A$62,'Données projet'!$B$62,AI50+AH51-AQ50))</f>
        <v>96</v>
      </c>
      <c r="AJ51" s="14">
        <f>AI51*VLOOKUP('Données projet'!$B$10,Paramètres!$A$1:$I$88,3,0)*VLOOKUP('Données projet'!$B$10,Paramètres!$A$1:$I$88,5,0)</f>
        <v>109.3248</v>
      </c>
      <c r="AK51" s="14">
        <f t="shared" si="44"/>
        <v>29.171845225017034</v>
      </c>
      <c r="AL51" s="22">
        <f t="shared" si="5"/>
        <v>241.21499043357133</v>
      </c>
      <c r="AM51" s="62">
        <f t="shared" si="6"/>
        <v>534.54832376690467</v>
      </c>
      <c r="AN51" s="62">
        <f ca="1">AVERAGE(OFFSET($AM$3,0,0,'Données projet'!$E$10+1,1))-AVERAGE(OFFSET($H$3,0,0,'Données projet'!$E$10+1,1))</f>
        <v>86.460089663462668</v>
      </c>
      <c r="AO51" s="62">
        <f t="shared" si="7"/>
        <v>131.79211200949311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</v>
      </c>
      <c r="BD51" s="13">
        <f>IF(A51&lt;'Données projet'!$A$88,$BA$205^A51,IF(A51='Données projet'!$A$88,'Données projet'!$B$88,BD50+BC51-BL50))</f>
        <v>96</v>
      </c>
      <c r="BE51" s="14">
        <f>BD51*VLOOKUP('Données projet'!$B$11,Paramètres!$A$1:$I$88,3,0)*VLOOKUP('Données projet'!$B$11,Paramètres!$A$1:$I$88,5,0)</f>
        <v>103.3344</v>
      </c>
      <c r="BF51" s="14">
        <f t="shared" si="45"/>
        <v>27.754849585752435</v>
      </c>
      <c r="BG51" s="22">
        <f t="shared" si="9"/>
        <v>228.31377636185218</v>
      </c>
      <c r="BH51" s="62">
        <f t="shared" si="10"/>
        <v>521.64710969518546</v>
      </c>
      <c r="BI51" s="62">
        <f ca="1">AVERAGE(OFFSET($BH$3,0,0,'Données projet'!$E$11+1,1))-AVERAGE(OFFSET($H$3,0,0,'Données projet'!$E$11+1,1))</f>
        <v>191.48961138243084</v>
      </c>
      <c r="BJ51" s="62">
        <f t="shared" si="11"/>
        <v>123.64211675233031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46"/>
        <v>#N/A</v>
      </c>
      <c r="CB51" s="22" t="e">
        <f t="shared" si="13"/>
        <v>#N/A</v>
      </c>
      <c r="CC51" s="62" t="e">
        <f t="shared" si="14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15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25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14.332500000000016</v>
      </c>
      <c r="D52" s="12">
        <f t="shared" si="42"/>
        <v>4.8448255106149336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148.03549516965927</v>
      </c>
      <c r="H52" s="70">
        <f t="shared" si="1"/>
        <v>326.73384193098769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7.5</v>
      </c>
      <c r="N52" s="14">
        <f>IF(A52&lt;'Données projet'!$A$36,$K$205^A52,IF(A52='Données projet'!$A$36,'Données projet'!$B$36,N51+M52-V51))</f>
        <v>120</v>
      </c>
      <c r="O52" s="14">
        <f>N52*VLOOKUP('Données projet'!$B$9,Paramètres!$A$1:$I$88,3,0)*VLOOKUP('Données projet'!$B$9,Paramètres!$A$1:$I$88,5,0)</f>
        <v>56.16</v>
      </c>
      <c r="P52" s="14">
        <f t="shared" si="43"/>
        <v>16.193691060657031</v>
      </c>
      <c r="Q52" s="22">
        <f t="shared" si="53"/>
        <v>126.01601193064431</v>
      </c>
      <c r="R52" s="62">
        <f t="shared" si="0"/>
        <v>419.34934526397763</v>
      </c>
      <c r="S52" s="62">
        <f ca="1">AVERAGE(OFFSET($R$3,0,0,'Données projet'!$E$9+1,1))-AVERAGE(OFFSET($H$3,0,0,'Données projet'!$E$9+1,1))</f>
        <v>107.50488288359907</v>
      </c>
      <c r="T52" s="62">
        <f t="shared" si="3"/>
        <v>74.47942577721966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</v>
      </c>
      <c r="AI52" s="14">
        <f>IF(A52&lt;'Données projet'!$A$62,$AF$205^A52,IF(A52='Données projet'!$A$62,'Données projet'!$B$62,AI51+AH52-AQ51))</f>
        <v>98</v>
      </c>
      <c r="AJ52" s="14">
        <f>AI52*VLOOKUP('Données projet'!$B$10,Paramètres!$A$1:$I$88,3,0)*VLOOKUP('Données projet'!$B$10,Paramètres!$A$1:$I$88,5,0)</f>
        <v>111.60239999999999</v>
      </c>
      <c r="AK52" s="14">
        <f t="shared" si="44"/>
        <v>29.708204150290328</v>
      </c>
      <c r="AL52" s="22">
        <f t="shared" si="5"/>
        <v>246.11596889508897</v>
      </c>
      <c r="AM52" s="62">
        <f t="shared" si="6"/>
        <v>539.44930222842231</v>
      </c>
      <c r="AN52" s="62">
        <f ca="1">AVERAGE(OFFSET($AM$3,0,0,'Données projet'!$E$10+1,1))-AVERAGE(OFFSET($H$3,0,0,'Données projet'!$E$10+1,1))</f>
        <v>86.460089663462668</v>
      </c>
      <c r="AO52" s="62">
        <f t="shared" si="7"/>
        <v>131.79211200949311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</v>
      </c>
      <c r="BD52" s="13">
        <f>IF(A52&lt;'Données projet'!$A$88,$BA$205^A52,IF(A52='Données projet'!$A$88,'Données projet'!$B$88,BD51+BC52-BL51))</f>
        <v>98</v>
      </c>
      <c r="BE52" s="14">
        <f>BD52*VLOOKUP('Données projet'!$B$11,Paramètres!$A$1:$I$88,3,0)*VLOOKUP('Données projet'!$B$11,Paramètres!$A$1:$I$88,5,0)</f>
        <v>105.48719999999999</v>
      </c>
      <c r="BF52" s="14">
        <f t="shared" si="45"/>
        <v>28.265155367923839</v>
      </c>
      <c r="BG52" s="22">
        <f t="shared" si="9"/>
        <v>232.95201893246733</v>
      </c>
      <c r="BH52" s="62">
        <f t="shared" si="10"/>
        <v>526.28535226580061</v>
      </c>
      <c r="BI52" s="62">
        <f ca="1">AVERAGE(OFFSET($BH$3,0,0,'Données projet'!$E$11+1,1))-AVERAGE(OFFSET($H$3,0,0,'Données projet'!$E$11+1,1))</f>
        <v>191.48961138243084</v>
      </c>
      <c r="BJ52" s="62">
        <f t="shared" si="11"/>
        <v>123.64211675233031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46"/>
        <v>#N/A</v>
      </c>
      <c r="CB52" s="22" t="e">
        <f t="shared" si="13"/>
        <v>#N/A</v>
      </c>
      <c r="CC52" s="62" t="e">
        <f t="shared" si="14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15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25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14.625000000000016</v>
      </c>
      <c r="D53" s="12">
        <f t="shared" si="42"/>
        <v>4.9320875795686048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150.96699184228407</v>
      </c>
      <c r="H53" s="70">
        <f t="shared" si="1"/>
        <v>327.39526086774868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7.5</v>
      </c>
      <c r="N53" s="14">
        <f>IF(A53&lt;'Données projet'!$A$36,$K$205^A53,IF(A53='Données projet'!$A$36,'Données projet'!$B$36,N52+M53-V52))</f>
        <v>127.5</v>
      </c>
      <c r="O53" s="14">
        <f>N53*VLOOKUP('Données projet'!$B$9,Paramètres!$A$1:$I$88,3,0)*VLOOKUP('Données projet'!$B$9,Paramètres!$A$1:$I$88,5,0)</f>
        <v>59.67</v>
      </c>
      <c r="P53" s="14">
        <f t="shared" si="43"/>
        <v>17.084807896591332</v>
      </c>
      <c r="Q53" s="22">
        <f t="shared" si="53"/>
        <v>133.68129041989656</v>
      </c>
      <c r="R53" s="62">
        <f t="shared" si="0"/>
        <v>427.0146237532299</v>
      </c>
      <c r="S53" s="62">
        <f ca="1">AVERAGE(OFFSET($R$3,0,0,'Données projet'!$E$9+1,1))-AVERAGE(OFFSET($H$3,0,0,'Données projet'!$E$9+1,1))</f>
        <v>107.50488288359907</v>
      </c>
      <c r="T53" s="62">
        <f t="shared" si="3"/>
        <v>74.47942577721966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100</v>
      </c>
      <c r="AG53" s="13">
        <f>VLOOKUP(A53,'Données projet'!$A$61:$I$81,9,0)</f>
        <v>2</v>
      </c>
      <c r="AH53" s="13">
        <f t="array" ref="AH53">INDEX(AG:AG,MIN(IF(ISNUMBER(AG53:AG249),ROW(AG53:AG249),"")))</f>
        <v>2</v>
      </c>
      <c r="AI53" s="14">
        <f>IF(A53&lt;'Données projet'!$A$62,$AF$205^A53,IF(A53='Données projet'!$A$62,'Données projet'!$B$62,AI52+AH53-AQ52))</f>
        <v>100</v>
      </c>
      <c r="AJ53" s="14">
        <f>AI53*VLOOKUP('Données projet'!$B$10,Paramètres!$A$1:$I$88,3,0)*VLOOKUP('Données projet'!$B$10,Paramètres!$A$1:$I$88,5,0)</f>
        <v>113.88000000000001</v>
      </c>
      <c r="AK53" s="14">
        <f t="shared" si="44"/>
        <v>30.243290368229957</v>
      </c>
      <c r="AL53" s="22">
        <f t="shared" si="5"/>
        <v>251.01473072466717</v>
      </c>
      <c r="AM53" s="62">
        <f t="shared" si="6"/>
        <v>544.34806405800055</v>
      </c>
      <c r="AN53" s="62">
        <f ca="1">AVERAGE(OFFSET($AM$3,0,0,'Données projet'!$E$10+1,1))-AVERAGE(OFFSET($H$3,0,0,'Données projet'!$E$10+1,1))</f>
        <v>86.460089663462668</v>
      </c>
      <c r="AO53" s="62">
        <f t="shared" si="7"/>
        <v>131.79211200949311</v>
      </c>
      <c r="AP53" s="16">
        <f>IF(ISNA(VLOOKUP(A53,'Données projet'!$A$61:$I$81,3,0)),0,VLOOKUP(A53,'Données projet'!$A$61:$I$81,3,0))</f>
        <v>1</v>
      </c>
      <c r="AQ53" s="16">
        <f>IF(ISNA(VLOOKUP(A53,'Données projet'!$A$61:$I$81,4,0)),0,VLOOKUP(A53,'Données projet'!$A$61:$I$81,4,0))</f>
        <v>100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</v>
      </c>
      <c r="BD53" s="13">
        <f>IF(A53&lt;'Données projet'!$A$88,$BA$205^A53,IF(A53='Données projet'!$A$88,'Données projet'!$B$88,BD52+BC53-BL52))</f>
        <v>100</v>
      </c>
      <c r="BE53" s="14">
        <f>BD53*VLOOKUP('Données projet'!$B$11,Paramètres!$A$1:$I$88,3,0)*VLOOKUP('Données projet'!$B$11,Paramètres!$A$1:$I$88,5,0)</f>
        <v>107.64</v>
      </c>
      <c r="BF53" s="14">
        <f t="shared" si="45"/>
        <v>28.774250263353583</v>
      </c>
      <c r="BG53" s="22">
        <f t="shared" si="9"/>
        <v>237.58815254200749</v>
      </c>
      <c r="BH53" s="62">
        <f t="shared" si="10"/>
        <v>530.92148587534075</v>
      </c>
      <c r="BI53" s="62">
        <f ca="1">AVERAGE(OFFSET($BH$3,0,0,'Données projet'!$E$11+1,1))-AVERAGE(OFFSET($H$3,0,0,'Données projet'!$E$11+1,1))</f>
        <v>191.48961138243084</v>
      </c>
      <c r="BJ53" s="62">
        <f t="shared" si="11"/>
        <v>123.64211675233031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46"/>
        <v>#N/A</v>
      </c>
      <c r="CB53" s="22" t="e">
        <f t="shared" si="13"/>
        <v>#N/A</v>
      </c>
      <c r="CC53" s="62" t="e">
        <f t="shared" si="14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15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25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14.917500000000016</v>
      </c>
      <c r="D54" s="12">
        <f t="shared" si="42"/>
        <v>5.0191467244040666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153.89692208311925</v>
      </c>
      <c r="H54" s="70">
        <f t="shared" si="1"/>
        <v>328.05632637833708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7.5</v>
      </c>
      <c r="N54" s="14">
        <f>IF(A54&lt;'Données projet'!$A$36,$K$205^A54,IF(A54='Données projet'!$A$36,'Données projet'!$B$36,N53+M54-V53))</f>
        <v>135</v>
      </c>
      <c r="O54" s="14">
        <f>N54*VLOOKUP('Données projet'!$B$9,Paramètres!$A$1:$I$88,3,0)*VLOOKUP('Données projet'!$B$9,Paramètres!$A$1:$I$88,5,0)</f>
        <v>63.180000000000007</v>
      </c>
      <c r="P54" s="14">
        <f t="shared" si="43"/>
        <v>17.969840340798367</v>
      </c>
      <c r="Q54" s="22">
        <f t="shared" si="53"/>
        <v>141.33597192689049</v>
      </c>
      <c r="R54" s="62">
        <f t="shared" si="0"/>
        <v>434.66930526022384</v>
      </c>
      <c r="S54" s="62">
        <f ca="1">AVERAGE(OFFSET($R$3,0,0,'Données projet'!$E$9+1,1))-AVERAGE(OFFSET($H$3,0,0,'Données projet'!$E$9+1,1))</f>
        <v>107.50488288359907</v>
      </c>
      <c r="T54" s="62">
        <f t="shared" si="3"/>
        <v>74.47942577721966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IF(A54&lt;'Données projet'!$A$62,$AF$205^A54,IF(A54='Données projet'!$A$62,'Données projet'!$B$62,AI53+AH54-AQ53))</f>
        <v>0</v>
      </c>
      <c r="AJ54" s="14">
        <f>AI54*VLOOKUP('Données projet'!$B$10,Paramètres!$A$1:$I$88,3,0)*VLOOKUP('Données projet'!$B$10,Paramètres!$A$1:$I$88,5,0)</f>
        <v>0</v>
      </c>
      <c r="AK54" s="14" t="e">
        <f t="shared" si="44"/>
        <v>#NUM!</v>
      </c>
      <c r="AL54" s="22" t="e">
        <f t="shared" si="5"/>
        <v>#NUM!</v>
      </c>
      <c r="AM54" s="62" t="e">
        <f t="shared" si="6"/>
        <v>#NUM!</v>
      </c>
      <c r="AN54" s="62">
        <f ca="1">AVERAGE(OFFSET($AM$3,0,0,'Données projet'!$E$10+1,1))-AVERAGE(OFFSET($H$3,0,0,'Données projet'!$E$10+1,1))</f>
        <v>86.460089663462668</v>
      </c>
      <c r="AO54" s="62">
        <f t="shared" si="7"/>
        <v>131.79211200949311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</v>
      </c>
      <c r="BD54" s="13">
        <f>IF(A54&lt;'Données projet'!$A$88,$BA$205^A54,IF(A54='Données projet'!$A$88,'Données projet'!$B$88,BD53+BC54-BL53))</f>
        <v>102</v>
      </c>
      <c r="BE54" s="14">
        <f>BD54*VLOOKUP('Données projet'!$B$11,Paramètres!$A$1:$I$88,3,0)*VLOOKUP('Données projet'!$B$11,Paramètres!$A$1:$I$88,5,0)</f>
        <v>109.7928</v>
      </c>
      <c r="BF54" s="14">
        <f t="shared" si="45"/>
        <v>29.28216128090861</v>
      </c>
      <c r="BG54" s="22">
        <f t="shared" si="9"/>
        <v>242.2222242309158</v>
      </c>
      <c r="BH54" s="62">
        <f t="shared" si="10"/>
        <v>535.55555756424906</v>
      </c>
      <c r="BI54" s="62">
        <f ca="1">AVERAGE(OFFSET($BH$3,0,0,'Données projet'!$E$11+1,1))-AVERAGE(OFFSET($H$3,0,0,'Données projet'!$E$11+1,1))</f>
        <v>191.48961138243084</v>
      </c>
      <c r="BJ54" s="62">
        <f t="shared" si="11"/>
        <v>123.64211675233031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46"/>
        <v>#N/A</v>
      </c>
      <c r="CB54" s="22" t="e">
        <f t="shared" si="13"/>
        <v>#N/A</v>
      </c>
      <c r="CC54" s="62" t="e">
        <f t="shared" si="14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15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25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15.210000000000017</v>
      </c>
      <c r="D55" s="12">
        <f t="shared" si="42"/>
        <v>5.1060073826785377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156.82532014699237</v>
      </c>
      <c r="H55" s="70">
        <f t="shared" si="1"/>
        <v>328.71704619149847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7.5</v>
      </c>
      <c r="N55" s="14">
        <f>IF(A55&lt;'Données projet'!$A$36,$K$205^A55,IF(A55='Données projet'!$A$36,'Données projet'!$B$36,N54+M55-V54))</f>
        <v>142.5</v>
      </c>
      <c r="O55" s="14">
        <f>N55*VLOOKUP('Données projet'!$B$9,Paramètres!$A$1:$I$88,3,0)*VLOOKUP('Données projet'!$B$9,Paramètres!$A$1:$I$88,5,0)</f>
        <v>66.69</v>
      </c>
      <c r="P55" s="14">
        <f t="shared" si="43"/>
        <v>18.849164941118623</v>
      </c>
      <c r="Q55" s="22">
        <f t="shared" si="53"/>
        <v>148.98071227244827</v>
      </c>
      <c r="R55" s="62">
        <f t="shared" si="0"/>
        <v>442.31404560578159</v>
      </c>
      <c r="S55" s="62">
        <f ca="1">AVERAGE(OFFSET($R$3,0,0,'Données projet'!$E$9+1,1))-AVERAGE(OFFSET($H$3,0,0,'Données projet'!$E$9+1,1))</f>
        <v>107.50488288359907</v>
      </c>
      <c r="T55" s="62">
        <f t="shared" si="3"/>
        <v>74.47942577721966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IF(A55&lt;'Données projet'!$A$62,$AF$205^A55,IF(A55='Données projet'!$A$62,'Données projet'!$B$62,AI54+AH55-AQ54))</f>
        <v>0</v>
      </c>
      <c r="AJ55" s="14">
        <f>AI55*VLOOKUP('Données projet'!$B$10,Paramètres!$A$1:$I$88,3,0)*VLOOKUP('Données projet'!$B$10,Paramètres!$A$1:$I$88,5,0)</f>
        <v>0</v>
      </c>
      <c r="AK55" s="14" t="e">
        <f t="shared" si="44"/>
        <v>#NUM!</v>
      </c>
      <c r="AL55" s="22" t="e">
        <f t="shared" si="5"/>
        <v>#NUM!</v>
      </c>
      <c r="AM55" s="62" t="e">
        <f t="shared" si="6"/>
        <v>#NUM!</v>
      </c>
      <c r="AN55" s="62">
        <f ca="1">AVERAGE(OFFSET($AM$3,0,0,'Données projet'!$E$10+1,1))-AVERAGE(OFFSET($H$3,0,0,'Données projet'!$E$10+1,1))</f>
        <v>86.460089663462668</v>
      </c>
      <c r="AO55" s="62">
        <f t="shared" si="7"/>
        <v>131.79211200949311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</v>
      </c>
      <c r="BD55" s="13">
        <f>IF(A55&lt;'Données projet'!$A$88,$BA$205^A55,IF(A55='Données projet'!$A$88,'Données projet'!$B$88,BD54+BC55-BL54))</f>
        <v>104</v>
      </c>
      <c r="BE55" s="14">
        <f>BD55*VLOOKUP('Données projet'!$B$11,Paramètres!$A$1:$I$88,3,0)*VLOOKUP('Données projet'!$B$11,Paramètres!$A$1:$I$88,5,0)</f>
        <v>111.94559999999998</v>
      </c>
      <c r="BF55" s="14">
        <f t="shared" si="45"/>
        <v>29.788914309703763</v>
      </c>
      <c r="BG55" s="22">
        <f t="shared" si="9"/>
        <v>246.85427908940071</v>
      </c>
      <c r="BH55" s="62">
        <f t="shared" si="10"/>
        <v>540.18761242273399</v>
      </c>
      <c r="BI55" s="62">
        <f ca="1">AVERAGE(OFFSET($BH$3,0,0,'Données projet'!$E$11+1,1))-AVERAGE(OFFSET($H$3,0,0,'Données projet'!$E$11+1,1))</f>
        <v>191.48961138243084</v>
      </c>
      <c r="BJ55" s="62">
        <f t="shared" si="11"/>
        <v>123.64211675233031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46"/>
        <v>#N/A</v>
      </c>
      <c r="CB55" s="22" t="e">
        <f t="shared" si="13"/>
        <v>#N/A</v>
      </c>
      <c r="CC55" s="62" t="e">
        <f t="shared" si="14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15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25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15.502500000000017</v>
      </c>
      <c r="D56" s="12">
        <f t="shared" si="42"/>
        <v>5.1926738115093034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159.75221889586143</v>
      </c>
      <c r="H56" s="70">
        <f t="shared" si="1"/>
        <v>329.37742772171202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7.5</v>
      </c>
      <c r="N56" s="14">
        <f>IF(A56&lt;'Données projet'!$A$36,$K$205^A56,IF(A56='Données projet'!$A$36,'Données projet'!$B$36,N55+M56-V55))</f>
        <v>150</v>
      </c>
      <c r="O56" s="14">
        <f>N56*VLOOKUP('Données projet'!$B$9,Paramètres!$A$1:$I$88,3,0)*VLOOKUP('Données projet'!$B$9,Paramètres!$A$1:$I$88,5,0)</f>
        <v>70.2</v>
      </c>
      <c r="P56" s="14">
        <f t="shared" si="43"/>
        <v>19.723116370112194</v>
      </c>
      <c r="Q56" s="22">
        <f t="shared" si="53"/>
        <v>156.61609434461207</v>
      </c>
      <c r="R56" s="62">
        <f t="shared" si="0"/>
        <v>449.94942767794538</v>
      </c>
      <c r="S56" s="62">
        <f ca="1">AVERAGE(OFFSET($R$3,0,0,'Données projet'!$E$9+1,1))-AVERAGE(OFFSET($H$3,0,0,'Données projet'!$E$9+1,1))</f>
        <v>107.50488288359907</v>
      </c>
      <c r="T56" s="62">
        <f t="shared" si="3"/>
        <v>74.47942577721966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IF(A56&lt;'Données projet'!$A$62,$AF$205^A56,IF(A56='Données projet'!$A$62,'Données projet'!$B$62,AI55+AH56-AQ55))</f>
        <v>0</v>
      </c>
      <c r="AJ56" s="14">
        <f>AI56*VLOOKUP('Données projet'!$B$10,Paramètres!$A$1:$I$88,3,0)*VLOOKUP('Données projet'!$B$10,Paramètres!$A$1:$I$88,5,0)</f>
        <v>0</v>
      </c>
      <c r="AK56" s="14" t="e">
        <f t="shared" si="44"/>
        <v>#NUM!</v>
      </c>
      <c r="AL56" s="22" t="e">
        <f t="shared" si="5"/>
        <v>#NUM!</v>
      </c>
      <c r="AM56" s="62" t="e">
        <f t="shared" si="6"/>
        <v>#NUM!</v>
      </c>
      <c r="AN56" s="62">
        <f ca="1">AVERAGE(OFFSET($AM$3,0,0,'Données projet'!$E$10+1,1))-AVERAGE(OFFSET($H$3,0,0,'Données projet'!$E$10+1,1))</f>
        <v>86.460089663462668</v>
      </c>
      <c r="AO56" s="62">
        <f t="shared" si="7"/>
        <v>131.79211200949311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</v>
      </c>
      <c r="BD56" s="13">
        <f>IF(A56&lt;'Données projet'!$A$88,$BA$205^A56,IF(A56='Données projet'!$A$88,'Données projet'!$B$88,BD55+BC56-BL55))</f>
        <v>106</v>
      </c>
      <c r="BE56" s="14">
        <f>BD56*VLOOKUP('Données projet'!$B$11,Paramètres!$A$1:$I$88,3,0)*VLOOKUP('Données projet'!$B$11,Paramètres!$A$1:$I$88,5,0)</f>
        <v>114.0984</v>
      </c>
      <c r="BF56" s="14">
        <f t="shared" si="45"/>
        <v>30.294534186150837</v>
      </c>
      <c r="BG56" s="22">
        <f t="shared" si="9"/>
        <v>251.48436037421268</v>
      </c>
      <c r="BH56" s="62">
        <f t="shared" si="10"/>
        <v>544.81769370754603</v>
      </c>
      <c r="BI56" s="62">
        <f ca="1">AVERAGE(OFFSET($BH$3,0,0,'Données projet'!$E$11+1,1))-AVERAGE(OFFSET($H$3,0,0,'Données projet'!$E$11+1,1))</f>
        <v>191.48961138243084</v>
      </c>
      <c r="BJ56" s="62">
        <f t="shared" si="11"/>
        <v>123.64211675233031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46"/>
        <v>#N/A</v>
      </c>
      <c r="CB56" s="22" t="e">
        <f t="shared" si="13"/>
        <v>#N/A</v>
      </c>
      <c r="CC56" s="62" t="e">
        <f t="shared" si="14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15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25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15.795000000000018</v>
      </c>
      <c r="D57" s="12">
        <f t="shared" si="42"/>
        <v>5.2791500981744779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162.67764988064525</v>
      </c>
      <c r="H57" s="70">
        <f t="shared" si="1"/>
        <v>330.03747808765388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7.5</v>
      </c>
      <c r="N57" s="14">
        <f>IF(A57&lt;'Données projet'!$A$36,$K$205^A57,IF(A57='Données projet'!$A$36,'Données projet'!$B$36,N56+M57-V56))</f>
        <v>157.5</v>
      </c>
      <c r="O57" s="14">
        <f>N57*VLOOKUP('Données projet'!$B$9,Paramètres!$A$1:$I$88,3,0)*VLOOKUP('Données projet'!$B$9,Paramètres!$A$1:$I$88,5,0)</f>
        <v>73.709999999999994</v>
      </c>
      <c r="P57" s="14">
        <f t="shared" si="43"/>
        <v>20.591993942534767</v>
      </c>
      <c r="Q57" s="22">
        <f t="shared" si="53"/>
        <v>164.24263944991469</v>
      </c>
      <c r="R57" s="62">
        <f t="shared" si="0"/>
        <v>457.57597278324801</v>
      </c>
      <c r="S57" s="62">
        <f ca="1">AVERAGE(OFFSET($R$3,0,0,'Données projet'!$E$9+1,1))-AVERAGE(OFFSET($H$3,0,0,'Données projet'!$E$9+1,1))</f>
        <v>107.50488288359907</v>
      </c>
      <c r="T57" s="62">
        <f t="shared" si="3"/>
        <v>74.47942577721966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IF(A57&lt;'Données projet'!$A$62,$AF$205^A57,IF(A57='Données projet'!$A$62,'Données projet'!$B$62,AI56+AH57-AQ56))</f>
        <v>0</v>
      </c>
      <c r="AJ57" s="14">
        <f>AI57*VLOOKUP('Données projet'!$B$10,Paramètres!$A$1:$I$88,3,0)*VLOOKUP('Données projet'!$B$10,Paramètres!$A$1:$I$88,5,0)</f>
        <v>0</v>
      </c>
      <c r="AK57" s="14" t="e">
        <f t="shared" si="44"/>
        <v>#NUM!</v>
      </c>
      <c r="AL57" s="22" t="e">
        <f t="shared" si="5"/>
        <v>#NUM!</v>
      </c>
      <c r="AM57" s="62" t="e">
        <f t="shared" si="6"/>
        <v>#NUM!</v>
      </c>
      <c r="AN57" s="62">
        <f ca="1">AVERAGE(OFFSET($AM$3,0,0,'Données projet'!$E$10+1,1))-AVERAGE(OFFSET($H$3,0,0,'Données projet'!$E$10+1,1))</f>
        <v>86.460089663462668</v>
      </c>
      <c r="AO57" s="62">
        <f t="shared" si="7"/>
        <v>131.79211200949311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</v>
      </c>
      <c r="BD57" s="13">
        <f>IF(A57&lt;'Données projet'!$A$88,$BA$205^A57,IF(A57='Données projet'!$A$88,'Données projet'!$B$88,BD56+BC57-BL56))</f>
        <v>108</v>
      </c>
      <c r="BE57" s="14">
        <f>BD57*VLOOKUP('Données projet'!$B$11,Paramètres!$A$1:$I$88,3,0)*VLOOKUP('Données projet'!$B$11,Paramètres!$A$1:$I$88,5,0)</f>
        <v>116.2512</v>
      </c>
      <c r="BF57" s="14">
        <f t="shared" si="45"/>
        <v>30.799044755804328</v>
      </c>
      <c r="BG57" s="22">
        <f t="shared" si="9"/>
        <v>256.1125096163592</v>
      </c>
      <c r="BH57" s="62">
        <f t="shared" si="10"/>
        <v>549.44584294969252</v>
      </c>
      <c r="BI57" s="62">
        <f ca="1">AVERAGE(OFFSET($BH$3,0,0,'Données projet'!$E$11+1,1))-AVERAGE(OFFSET($H$3,0,0,'Données projet'!$E$11+1,1))</f>
        <v>191.48961138243084</v>
      </c>
      <c r="BJ57" s="62">
        <f t="shared" si="11"/>
        <v>123.64211675233031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46"/>
        <v>#N/A</v>
      </c>
      <c r="CB57" s="22" t="e">
        <f t="shared" si="13"/>
        <v>#N/A</v>
      </c>
      <c r="CC57" s="62" t="e">
        <f t="shared" si="14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15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25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16.087500000000016</v>
      </c>
      <c r="D58" s="12">
        <f t="shared" si="42"/>
        <v>5.3654401699062699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165.60164341682045</v>
      </c>
      <c r="H58" s="70">
        <f t="shared" si="1"/>
        <v>330.69720412925341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165</v>
      </c>
      <c r="L58" s="13">
        <f>VLOOKUP(A58,'Données projet'!$A$35:$I$55,9,0)</f>
        <v>7.5</v>
      </c>
      <c r="M58" s="13">
        <f t="array" ref="M58">INDEX(L:L,MIN(IF(ISNUMBER(L58:L254),ROW(L58:L254),"")))</f>
        <v>7.5</v>
      </c>
      <c r="N58" s="14">
        <f>IF(A58&lt;'Données projet'!$A$36,$K$205^A58,IF(A58='Données projet'!$A$36,'Données projet'!$B$36,N57+M58-V57))</f>
        <v>165</v>
      </c>
      <c r="O58" s="14">
        <f>N58*VLOOKUP('Données projet'!$B$9,Paramètres!$A$1:$I$88,3,0)*VLOOKUP('Données projet'!$B$9,Paramètres!$A$1:$I$88,5,0)</f>
        <v>77.22</v>
      </c>
      <c r="P58" s="14">
        <f t="shared" si="43"/>
        <v>21.456066856215884</v>
      </c>
      <c r="Q58" s="22">
        <f t="shared" si="53"/>
        <v>171.86081644124263</v>
      </c>
      <c r="R58" s="62">
        <f t="shared" si="0"/>
        <v>465.19414977457598</v>
      </c>
      <c r="S58" s="62">
        <f ca="1">AVERAGE(OFFSET($R$3,0,0,'Données projet'!$E$9+1,1))-AVERAGE(OFFSET($H$3,0,0,'Données projet'!$E$9+1,1))</f>
        <v>107.50488288359907</v>
      </c>
      <c r="T58" s="62">
        <f t="shared" si="3"/>
        <v>74.47942577721966</v>
      </c>
      <c r="U58" s="16">
        <f>IF(ISNA(VLOOKUP(A58,'Données projet'!$A$35:$I$55,3,0)),0,VLOOKUP(A58,'Données projet'!$A$35:$I$55,3,0))</f>
        <v>2</v>
      </c>
      <c r="V58" s="16">
        <f>IF(ISNA(VLOOKUP(A58,'Données projet'!$A$35:$I$55,4,0)),0,VLOOKUP(A58,'Données projet'!$A$35:$I$55,4,0))</f>
        <v>55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IF(A58&lt;'Données projet'!$A$62,$AF$205^A58,IF(A58='Données projet'!$A$62,'Données projet'!$B$62,AI57+AH58-AQ57))</f>
        <v>0</v>
      </c>
      <c r="AJ58" s="14">
        <f>AI58*VLOOKUP('Données projet'!$B$10,Paramètres!$A$1:$I$88,3,0)*VLOOKUP('Données projet'!$B$10,Paramètres!$A$1:$I$88,5,0)</f>
        <v>0</v>
      </c>
      <c r="AK58" s="14" t="e">
        <f t="shared" si="44"/>
        <v>#NUM!</v>
      </c>
      <c r="AL58" s="22" t="e">
        <f t="shared" si="5"/>
        <v>#NUM!</v>
      </c>
      <c r="AM58" s="62" t="e">
        <f t="shared" si="6"/>
        <v>#NUM!</v>
      </c>
      <c r="AN58" s="62">
        <f ca="1">AVERAGE(OFFSET($AM$3,0,0,'Données projet'!$E$10+1,1))-AVERAGE(OFFSET($H$3,0,0,'Données projet'!$E$10+1,1))</f>
        <v>86.460089663462668</v>
      </c>
      <c r="AO58" s="62">
        <f t="shared" si="7"/>
        <v>131.79211200949311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</v>
      </c>
      <c r="BD58" s="13">
        <f>IF(A58&lt;'Données projet'!$A$88,$BA$205^A58,IF(A58='Données projet'!$A$88,'Données projet'!$B$88,BD57+BC58-BL57))</f>
        <v>110</v>
      </c>
      <c r="BE58" s="14">
        <f>BD58*VLOOKUP('Données projet'!$B$11,Paramètres!$A$1:$I$88,3,0)*VLOOKUP('Données projet'!$B$11,Paramètres!$A$1:$I$88,5,0)</f>
        <v>118.404</v>
      </c>
      <c r="BF58" s="14">
        <f t="shared" si="45"/>
        <v>31.302468930496392</v>
      </c>
      <c r="BG58" s="22">
        <f t="shared" si="9"/>
        <v>260.73876672061448</v>
      </c>
      <c r="BH58" s="62">
        <f t="shared" si="10"/>
        <v>554.07210005394779</v>
      </c>
      <c r="BI58" s="62">
        <f ca="1">AVERAGE(OFFSET($BH$3,0,0,'Données projet'!$E$11+1,1))-AVERAGE(OFFSET($H$3,0,0,'Données projet'!$E$11+1,1))</f>
        <v>191.48961138243084</v>
      </c>
      <c r="BJ58" s="62">
        <f t="shared" si="11"/>
        <v>123.64211675233031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46"/>
        <v>#N/A</v>
      </c>
      <c r="CB58" s="22" t="e">
        <f t="shared" si="13"/>
        <v>#N/A</v>
      </c>
      <c r="CC58" s="62" t="e">
        <f t="shared" si="14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15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25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16.380000000000017</v>
      </c>
      <c r="D59" s="12">
        <f t="shared" si="42"/>
        <v>5.4515478029518878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168.5242286543656</v>
      </c>
      <c r="H59" s="70">
        <f t="shared" si="1"/>
        <v>331.35661242347453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8.5</v>
      </c>
      <c r="N59" s="14">
        <f>IF(A59&lt;'Données projet'!$A$36,$K$205^A59,IF(A59='Données projet'!$A$36,'Données projet'!$B$36,N58+M59-V58))</f>
        <v>118.5</v>
      </c>
      <c r="O59" s="14">
        <f>N59*VLOOKUP('Données projet'!$B$9,Paramètres!$A$1:$I$88,3,0)*VLOOKUP('Données projet'!$B$9,Paramètres!$A$1:$I$88,5,0)</f>
        <v>55.457999999999998</v>
      </c>
      <c r="P59" s="14">
        <f t="shared" si="43"/>
        <v>16.014701013428226</v>
      </c>
      <c r="Q59" s="22">
        <f t="shared" si="53"/>
        <v>124.48162093172083</v>
      </c>
      <c r="R59" s="62">
        <f t="shared" si="0"/>
        <v>417.81495426505415</v>
      </c>
      <c r="S59" s="62">
        <f ca="1">AVERAGE(OFFSET($R$3,0,0,'Données projet'!$E$9+1,1))-AVERAGE(OFFSET($H$3,0,0,'Données projet'!$E$9+1,1))</f>
        <v>107.50488288359907</v>
      </c>
      <c r="T59" s="62">
        <f t="shared" si="3"/>
        <v>74.47942577721966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IF(A59&lt;'Données projet'!$A$62,$AF$205^A59,IF(A59='Données projet'!$A$62,'Données projet'!$B$62,AI58+AH59-AQ58))</f>
        <v>0</v>
      </c>
      <c r="AJ59" s="14">
        <f>AI59*VLOOKUP('Données projet'!$B$10,Paramètres!$A$1:$I$88,3,0)*VLOOKUP('Données projet'!$B$10,Paramètres!$A$1:$I$88,5,0)</f>
        <v>0</v>
      </c>
      <c r="AK59" s="14" t="e">
        <f t="shared" si="44"/>
        <v>#NUM!</v>
      </c>
      <c r="AL59" s="22" t="e">
        <f t="shared" si="5"/>
        <v>#NUM!</v>
      </c>
      <c r="AM59" s="62" t="e">
        <f t="shared" si="6"/>
        <v>#NUM!</v>
      </c>
      <c r="AN59" s="62">
        <f ca="1">AVERAGE(OFFSET($AM$3,0,0,'Données projet'!$E$10+1,1))-AVERAGE(OFFSET($H$3,0,0,'Données projet'!$E$10+1,1))</f>
        <v>86.460089663462668</v>
      </c>
      <c r="AO59" s="62">
        <f t="shared" si="7"/>
        <v>131.79211200949311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</v>
      </c>
      <c r="BD59" s="13">
        <f>IF(A59&lt;'Données projet'!$A$88,$BA$205^A59,IF(A59='Données projet'!$A$88,'Données projet'!$B$88,BD58+BC59-BL58))</f>
        <v>112</v>
      </c>
      <c r="BE59" s="14">
        <f>BD59*VLOOKUP('Données projet'!$B$11,Paramètres!$A$1:$I$88,3,0)*VLOOKUP('Données projet'!$B$11,Paramètres!$A$1:$I$88,5,0)</f>
        <v>120.55680000000001</v>
      </c>
      <c r="BF59" s="14">
        <f t="shared" si="45"/>
        <v>31.804828741198779</v>
      </c>
      <c r="BG59" s="22">
        <f t="shared" si="9"/>
        <v>265.36317005758787</v>
      </c>
      <c r="BH59" s="62">
        <f t="shared" si="10"/>
        <v>558.69650339092118</v>
      </c>
      <c r="BI59" s="62">
        <f ca="1">AVERAGE(OFFSET($BH$3,0,0,'Données projet'!$E$11+1,1))-AVERAGE(OFFSET($H$3,0,0,'Données projet'!$E$11+1,1))</f>
        <v>191.48961138243084</v>
      </c>
      <c r="BJ59" s="62">
        <f t="shared" si="11"/>
        <v>123.64211675233031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46"/>
        <v>#N/A</v>
      </c>
      <c r="CB59" s="22" t="e">
        <f t="shared" si="13"/>
        <v>#N/A</v>
      </c>
      <c r="CC59" s="62" t="e">
        <f t="shared" si="14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15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25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16.672500000000017</v>
      </c>
      <c r="D60" s="12">
        <f t="shared" si="42"/>
        <v>5.5374766309689072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171.44543364256711</v>
      </c>
      <c r="H60" s="70">
        <f t="shared" si="1"/>
        <v>332.01570929893751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8.5</v>
      </c>
      <c r="N60" s="14">
        <f>IF(A60&lt;'Données projet'!$A$36,$K$205^A60,IF(A60='Données projet'!$A$36,'Données projet'!$B$36,N59+M60-V59))</f>
        <v>127</v>
      </c>
      <c r="O60" s="14">
        <f>N60*VLOOKUP('Données projet'!$B$9,Paramètres!$A$1:$I$88,3,0)*VLOOKUP('Données projet'!$B$9,Paramètres!$A$1:$I$88,5,0)</f>
        <v>59.436</v>
      </c>
      <c r="P60" s="14">
        <f t="shared" si="43"/>
        <v>17.025593830837909</v>
      </c>
      <c r="Q60" s="22">
        <f t="shared" si="53"/>
        <v>133.17060925537604</v>
      </c>
      <c r="R60" s="62">
        <f t="shared" si="0"/>
        <v>426.50394258870938</v>
      </c>
      <c r="S60" s="62">
        <f ca="1">AVERAGE(OFFSET($R$3,0,0,'Données projet'!$E$9+1,1))-AVERAGE(OFFSET($H$3,0,0,'Données projet'!$E$9+1,1))</f>
        <v>107.50488288359907</v>
      </c>
      <c r="T60" s="62">
        <f t="shared" si="3"/>
        <v>74.47942577721966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IF(A60&lt;'Données projet'!$A$62,$AF$205^A60,IF(A60='Données projet'!$A$62,'Données projet'!$B$62,AI59+AH60-AQ59))</f>
        <v>0</v>
      </c>
      <c r="AJ60" s="14">
        <f>AI60*VLOOKUP('Données projet'!$B$10,Paramètres!$A$1:$I$88,3,0)*VLOOKUP('Données projet'!$B$10,Paramètres!$A$1:$I$88,5,0)</f>
        <v>0</v>
      </c>
      <c r="AK60" s="14" t="e">
        <f t="shared" si="44"/>
        <v>#NUM!</v>
      </c>
      <c r="AL60" s="22" t="e">
        <f t="shared" si="5"/>
        <v>#NUM!</v>
      </c>
      <c r="AM60" s="62" t="e">
        <f t="shared" si="6"/>
        <v>#NUM!</v>
      </c>
      <c r="AN60" s="62">
        <f ca="1">AVERAGE(OFFSET($AM$3,0,0,'Données projet'!$E$10+1,1))-AVERAGE(OFFSET($H$3,0,0,'Données projet'!$E$10+1,1))</f>
        <v>86.460089663462668</v>
      </c>
      <c r="AO60" s="62">
        <f t="shared" si="7"/>
        <v>131.79211200949311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</v>
      </c>
      <c r="BD60" s="13">
        <f>IF(A60&lt;'Données projet'!$A$88,$BA$205^A60,IF(A60='Données projet'!$A$88,'Données projet'!$B$88,BD59+BC60-BL59))</f>
        <v>114</v>
      </c>
      <c r="BE60" s="14">
        <f>BD60*VLOOKUP('Données projet'!$B$11,Paramètres!$A$1:$I$88,3,0)*VLOOKUP('Données projet'!$B$11,Paramètres!$A$1:$I$88,5,0)</f>
        <v>122.70959999999999</v>
      </c>
      <c r="BF60" s="14">
        <f t="shared" si="45"/>
        <v>32.306145387002253</v>
      </c>
      <c r="BG60" s="22">
        <f t="shared" si="9"/>
        <v>269.98575654902891</v>
      </c>
      <c r="BH60" s="62">
        <f t="shared" si="10"/>
        <v>563.31908988236228</v>
      </c>
      <c r="BI60" s="62">
        <f ca="1">AVERAGE(OFFSET($BH$3,0,0,'Données projet'!$E$11+1,1))-AVERAGE(OFFSET($H$3,0,0,'Données projet'!$E$11+1,1))</f>
        <v>191.48961138243084</v>
      </c>
      <c r="BJ60" s="62">
        <f t="shared" si="11"/>
        <v>123.64211675233031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46"/>
        <v>#N/A</v>
      </c>
      <c r="CB60" s="22" t="e">
        <f t="shared" si="13"/>
        <v>#N/A</v>
      </c>
      <c r="CC60" s="62" t="e">
        <f t="shared" si="14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15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25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16.965000000000018</v>
      </c>
      <c r="D61" s="12">
        <f t="shared" si="42"/>
        <v>5.6232301528148101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174.36528539014955</v>
      </c>
      <c r="H61" s="70">
        <f t="shared" si="1"/>
        <v>332.67450084948581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8.5</v>
      </c>
      <c r="N61" s="14">
        <f>IF(A61&lt;'Données projet'!$A$36,$K$205^A61,IF(A61='Données projet'!$A$36,'Données projet'!$B$36,N60+M61-V60))</f>
        <v>135.5</v>
      </c>
      <c r="O61" s="14">
        <f>N61*VLOOKUP('Données projet'!$B$9,Paramètres!$A$1:$I$88,3,0)*VLOOKUP('Données projet'!$B$9,Paramètres!$A$1:$I$88,5,0)</f>
        <v>63.414000000000001</v>
      </c>
      <c r="P61" s="14">
        <f t="shared" si="43"/>
        <v>18.028635648241213</v>
      </c>
      <c r="Q61" s="22">
        <f t="shared" si="53"/>
        <v>141.84592375402011</v>
      </c>
      <c r="R61" s="62">
        <f t="shared" si="0"/>
        <v>435.17925708735345</v>
      </c>
      <c r="S61" s="62">
        <f ca="1">AVERAGE(OFFSET($R$3,0,0,'Données projet'!$E$9+1,1))-AVERAGE(OFFSET($H$3,0,0,'Données projet'!$E$9+1,1))</f>
        <v>107.50488288359907</v>
      </c>
      <c r="T61" s="62">
        <f t="shared" si="3"/>
        <v>74.47942577721966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IF(A61&lt;'Données projet'!$A$62,$AF$205^A61,IF(A61='Données projet'!$A$62,'Données projet'!$B$62,AI60+AH61-AQ60))</f>
        <v>0</v>
      </c>
      <c r="AJ61" s="14">
        <f>AI61*VLOOKUP('Données projet'!$B$10,Paramètres!$A$1:$I$88,3,0)*VLOOKUP('Données projet'!$B$10,Paramètres!$A$1:$I$88,5,0)</f>
        <v>0</v>
      </c>
      <c r="AK61" s="14" t="e">
        <f t="shared" si="44"/>
        <v>#NUM!</v>
      </c>
      <c r="AL61" s="22" t="e">
        <f t="shared" si="5"/>
        <v>#NUM!</v>
      </c>
      <c r="AM61" s="62" t="e">
        <f t="shared" si="6"/>
        <v>#NUM!</v>
      </c>
      <c r="AN61" s="62">
        <f ca="1">AVERAGE(OFFSET($AM$3,0,0,'Données projet'!$E$10+1,1))-AVERAGE(OFFSET($H$3,0,0,'Données projet'!$E$10+1,1))</f>
        <v>86.460089663462668</v>
      </c>
      <c r="AO61" s="62">
        <f t="shared" si="7"/>
        <v>131.79211200949311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</v>
      </c>
      <c r="BD61" s="13">
        <f>IF(A61&lt;'Données projet'!$A$88,$BA$205^A61,IF(A61='Données projet'!$A$88,'Données projet'!$B$88,BD60+BC61-BL60))</f>
        <v>116</v>
      </c>
      <c r="BE61" s="14">
        <f>BD61*VLOOKUP('Données projet'!$B$11,Paramètres!$A$1:$I$88,3,0)*VLOOKUP('Données projet'!$B$11,Paramètres!$A$1:$I$88,5,0)</f>
        <v>124.86239999999999</v>
      </c>
      <c r="BF61" s="14">
        <f t="shared" si="45"/>
        <v>32.806439280561598</v>
      </c>
      <c r="BG61" s="22">
        <f t="shared" si="9"/>
        <v>274.60656174697812</v>
      </c>
      <c r="BH61" s="62">
        <f t="shared" si="10"/>
        <v>567.93989508031143</v>
      </c>
      <c r="BI61" s="62">
        <f ca="1">AVERAGE(OFFSET($BH$3,0,0,'Données projet'!$E$11+1,1))-AVERAGE(OFFSET($H$3,0,0,'Données projet'!$E$11+1,1))</f>
        <v>191.48961138243084</v>
      </c>
      <c r="BJ61" s="62">
        <f t="shared" si="11"/>
        <v>123.64211675233031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46"/>
        <v>#N/A</v>
      </c>
      <c r="CB61" s="22" t="e">
        <f t="shared" si="13"/>
        <v>#N/A</v>
      </c>
      <c r="CC61" s="62" t="e">
        <f t="shared" si="14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15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25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17.257500000000018</v>
      </c>
      <c r="D62" s="12">
        <f t="shared" si="42"/>
        <v>5.7088117397840934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177.28380992114049</v>
      </c>
      <c r="H62" s="70">
        <f t="shared" si="1"/>
        <v>333.33299294679063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8.5</v>
      </c>
      <c r="N62" s="14">
        <f>IF(A62&lt;'Données projet'!$A$36,$K$205^A62,IF(A62='Données projet'!$A$36,'Données projet'!$B$36,N61+M62-V61))</f>
        <v>144</v>
      </c>
      <c r="O62" s="14">
        <f>N62*VLOOKUP('Données projet'!$B$9,Paramètres!$A$1:$I$88,3,0)*VLOOKUP('Données projet'!$B$9,Paramètres!$A$1:$I$88,5,0)</f>
        <v>67.391999999999996</v>
      </c>
      <c r="P62" s="14">
        <f t="shared" si="43"/>
        <v>19.02437502991798</v>
      </c>
      <c r="Q62" s="22">
        <f t="shared" si="53"/>
        <v>150.5085198437738</v>
      </c>
      <c r="R62" s="62">
        <f t="shared" si="0"/>
        <v>443.84185317710711</v>
      </c>
      <c r="S62" s="62">
        <f ca="1">AVERAGE(OFFSET($R$3,0,0,'Données projet'!$E$9+1,1))-AVERAGE(OFFSET($H$3,0,0,'Données projet'!$E$9+1,1))</f>
        <v>107.50488288359907</v>
      </c>
      <c r="T62" s="62">
        <f t="shared" si="3"/>
        <v>74.47942577721966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IF(A62&lt;'Données projet'!$A$62,$AF$205^A62,IF(A62='Données projet'!$A$62,'Données projet'!$B$62,AI61+AH62-AQ61))</f>
        <v>0</v>
      </c>
      <c r="AJ62" s="14">
        <f>AI62*VLOOKUP('Données projet'!$B$10,Paramètres!$A$1:$I$88,3,0)*VLOOKUP('Données projet'!$B$10,Paramètres!$A$1:$I$88,5,0)</f>
        <v>0</v>
      </c>
      <c r="AK62" s="14" t="e">
        <f t="shared" si="44"/>
        <v>#NUM!</v>
      </c>
      <c r="AL62" s="22" t="e">
        <f t="shared" si="5"/>
        <v>#NUM!</v>
      </c>
      <c r="AM62" s="62" t="e">
        <f t="shared" si="6"/>
        <v>#NUM!</v>
      </c>
      <c r="AN62" s="62">
        <f ca="1">AVERAGE(OFFSET($AM$3,0,0,'Données projet'!$E$10+1,1))-AVERAGE(OFFSET($H$3,0,0,'Données projet'!$E$10+1,1))</f>
        <v>86.460089663462668</v>
      </c>
      <c r="AO62" s="62">
        <f t="shared" si="7"/>
        <v>131.79211200949311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</v>
      </c>
      <c r="BD62" s="13">
        <f>IF(A62&lt;'Données projet'!$A$88,$BA$205^A62,IF(A62='Données projet'!$A$88,'Données projet'!$B$88,BD61+BC62-BL61))</f>
        <v>118</v>
      </c>
      <c r="BE62" s="14">
        <f>BD62*VLOOKUP('Données projet'!$B$11,Paramètres!$A$1:$I$88,3,0)*VLOOKUP('Données projet'!$B$11,Paramètres!$A$1:$I$88,5,0)</f>
        <v>127.01519999999998</v>
      </c>
      <c r="BF62" s="14">
        <f t="shared" si="45"/>
        <v>33.305730090317354</v>
      </c>
      <c r="BG62" s="22">
        <f t="shared" si="9"/>
        <v>279.2256199073027</v>
      </c>
      <c r="BH62" s="62">
        <f t="shared" si="10"/>
        <v>572.55895324063601</v>
      </c>
      <c r="BI62" s="62">
        <f ca="1">AVERAGE(OFFSET($BH$3,0,0,'Données projet'!$E$11+1,1))-AVERAGE(OFFSET($H$3,0,0,'Données projet'!$E$11+1,1))</f>
        <v>191.48961138243084</v>
      </c>
      <c r="BJ62" s="62">
        <f t="shared" si="11"/>
        <v>123.64211675233031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46"/>
        <v>#N/A</v>
      </c>
      <c r="CB62" s="22" t="e">
        <f t="shared" si="13"/>
        <v>#N/A</v>
      </c>
      <c r="CC62" s="62" t="e">
        <f t="shared" si="14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15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25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17.550000000000018</v>
      </c>
      <c r="D63" s="12">
        <f t="shared" si="42"/>
        <v>5.794224642340839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180.20103232684173</v>
      </c>
      <c r="H63" s="70">
        <f t="shared" si="1"/>
        <v>333.99119125207699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8.5</v>
      </c>
      <c r="N63" s="14">
        <f>IF(A63&lt;'Données projet'!$A$36,$K$205^A63,IF(A63='Données projet'!$A$36,'Données projet'!$B$36,N62+M63-V62))</f>
        <v>152.5</v>
      </c>
      <c r="O63" s="14">
        <f>N63*VLOOKUP('Données projet'!$B$9,Paramètres!$A$1:$I$88,3,0)*VLOOKUP('Données projet'!$B$9,Paramètres!$A$1:$I$88,5,0)</f>
        <v>71.37</v>
      </c>
      <c r="P63" s="14">
        <f t="shared" si="43"/>
        <v>20.013292120611013</v>
      </c>
      <c r="Q63" s="22">
        <f t="shared" si="53"/>
        <v>159.15923377673084</v>
      </c>
      <c r="R63" s="62">
        <f t="shared" si="0"/>
        <v>452.49256711006416</v>
      </c>
      <c r="S63" s="62">
        <f ca="1">AVERAGE(OFFSET($R$3,0,0,'Données projet'!$E$9+1,1))-AVERAGE(OFFSET($H$3,0,0,'Données projet'!$E$9+1,1))</f>
        <v>107.50488288359907</v>
      </c>
      <c r="T63" s="62">
        <f t="shared" si="3"/>
        <v>74.47942577721966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IF(A63&lt;'Données projet'!$A$62,$AF$205^A63,IF(A63='Données projet'!$A$62,'Données projet'!$B$62,AI62+AH63-AQ62))</f>
        <v>0</v>
      </c>
      <c r="AJ63" s="14">
        <f>AI63*VLOOKUP('Données projet'!$B$10,Paramètres!$A$1:$I$88,3,0)*VLOOKUP('Données projet'!$B$10,Paramètres!$A$1:$I$88,5,0)</f>
        <v>0</v>
      </c>
      <c r="AK63" s="14" t="e">
        <f t="shared" si="44"/>
        <v>#NUM!</v>
      </c>
      <c r="AL63" s="22" t="e">
        <f t="shared" si="5"/>
        <v>#NUM!</v>
      </c>
      <c r="AM63" s="62" t="e">
        <f t="shared" si="6"/>
        <v>#NUM!</v>
      </c>
      <c r="AN63" s="62">
        <f ca="1">AVERAGE(OFFSET($AM$3,0,0,'Données projet'!$E$10+1,1))-AVERAGE(OFFSET($H$3,0,0,'Données projet'!$E$10+1,1))</f>
        <v>86.460089663462668</v>
      </c>
      <c r="AO63" s="62">
        <f t="shared" si="7"/>
        <v>131.79211200949311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2</v>
      </c>
      <c r="BD63" s="13">
        <f>IF(A63&lt;'Données projet'!$A$88,$BA$205^A63,IF(A63='Données projet'!$A$88,'Données projet'!$B$88,BD62+BC63-BL62))</f>
        <v>120</v>
      </c>
      <c r="BE63" s="14">
        <f>BD63*VLOOKUP('Données projet'!$B$11,Paramètres!$A$1:$I$88,3,0)*VLOOKUP('Données projet'!$B$11,Paramètres!$A$1:$I$88,5,0)</f>
        <v>129.16800000000001</v>
      </c>
      <c r="BF63" s="14">
        <f t="shared" si="45"/>
        <v>33.804036779774435</v>
      </c>
      <c r="BG63" s="22">
        <f t="shared" si="9"/>
        <v>283.84296405810716</v>
      </c>
      <c r="BH63" s="62">
        <f t="shared" si="10"/>
        <v>577.17629739144047</v>
      </c>
      <c r="BI63" s="62">
        <f ca="1">AVERAGE(OFFSET($BH$3,0,0,'Données projet'!$E$11+1,1))-AVERAGE(OFFSET($H$3,0,0,'Données projet'!$E$11+1,1))</f>
        <v>191.48961138243084</v>
      </c>
      <c r="BJ63" s="62">
        <f t="shared" si="11"/>
        <v>123.64211675233031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46"/>
        <v>#N/A</v>
      </c>
      <c r="CB63" s="22" t="e">
        <f t="shared" si="13"/>
        <v>#N/A</v>
      </c>
      <c r="CC63" s="62" t="e">
        <f t="shared" si="14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15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25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17.842500000000019</v>
      </c>
      <c r="D64" s="12">
        <f t="shared" si="42"/>
        <v>5.8794719963897109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183.11697681423652</v>
      </c>
      <c r="H64" s="70">
        <f t="shared" si="1"/>
        <v>334.64910122704543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8.5</v>
      </c>
      <c r="N64" s="14">
        <f>IF(A64&lt;'Données projet'!$A$36,$K$205^A64,IF(A64='Données projet'!$A$36,'Données projet'!$B$36,N63+M64-V63))</f>
        <v>161</v>
      </c>
      <c r="O64" s="14">
        <f>N64*VLOOKUP('Données projet'!$B$9,Paramètres!$A$1:$I$88,3,0)*VLOOKUP('Données projet'!$B$9,Paramètres!$A$1:$I$88,5,0)</f>
        <v>75.347999999999999</v>
      </c>
      <c r="P64" s="14">
        <f t="shared" si="43"/>
        <v>20.99581051771704</v>
      </c>
      <c r="Q64" s="22">
        <f t="shared" si="53"/>
        <v>167.79880331835713</v>
      </c>
      <c r="R64" s="62">
        <f t="shared" si="0"/>
        <v>461.13213665169042</v>
      </c>
      <c r="S64" s="62">
        <f ca="1">AVERAGE(OFFSET($R$3,0,0,'Données projet'!$E$9+1,1))-AVERAGE(OFFSET($H$3,0,0,'Données projet'!$E$9+1,1))</f>
        <v>107.50488288359907</v>
      </c>
      <c r="T64" s="62">
        <f t="shared" si="3"/>
        <v>74.47942577721966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IF(A64&lt;'Données projet'!$A$62,$AF$205^A64,IF(A64='Données projet'!$A$62,'Données projet'!$B$62,AI63+AH64-AQ63))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44"/>
        <v>#NUM!</v>
      </c>
      <c r="AL64" s="22" t="e">
        <f t="shared" si="5"/>
        <v>#NUM!</v>
      </c>
      <c r="AM64" s="62" t="e">
        <f t="shared" si="6"/>
        <v>#NUM!</v>
      </c>
      <c r="AN64" s="62">
        <f ca="1">AVERAGE(OFFSET($AM$3,0,0,'Données projet'!$E$10+1,1))-AVERAGE(OFFSET($H$3,0,0,'Données projet'!$E$10+1,1))</f>
        <v>86.460089663462668</v>
      </c>
      <c r="AO64" s="62">
        <f t="shared" si="7"/>
        <v>131.79211200949311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</v>
      </c>
      <c r="BD64" s="13">
        <f>IF(A64&lt;'Données projet'!$A$88,$BA$205^A64,IF(A64='Données projet'!$A$88,'Données projet'!$B$88,BD63+BC64-BL63))</f>
        <v>122</v>
      </c>
      <c r="BE64" s="14">
        <f>BD64*VLOOKUP('Données projet'!$B$11,Paramètres!$A$1:$I$88,3,0)*VLOOKUP('Données projet'!$B$11,Paramètres!$A$1:$I$88,5,0)</f>
        <v>131.32079999999999</v>
      </c>
      <c r="BF64" s="14">
        <f t="shared" si="45"/>
        <v>34.301377644087616</v>
      </c>
      <c r="BG64" s="22">
        <f t="shared" si="9"/>
        <v>288.45862606345253</v>
      </c>
      <c r="BH64" s="62">
        <f t="shared" si="10"/>
        <v>581.79195939678584</v>
      </c>
      <c r="BI64" s="62">
        <f ca="1">AVERAGE(OFFSET($BH$3,0,0,'Données projet'!$E$11+1,1))-AVERAGE(OFFSET($H$3,0,0,'Données projet'!$E$11+1,1))</f>
        <v>191.48961138243084</v>
      </c>
      <c r="BJ64" s="62">
        <f t="shared" si="11"/>
        <v>123.64211675233031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46"/>
        <v>#N/A</v>
      </c>
      <c r="CB64" s="22" t="e">
        <f t="shared" si="13"/>
        <v>#N/A</v>
      </c>
      <c r="CC64" s="62" t="e">
        <f t="shared" si="14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15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25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18.135000000000019</v>
      </c>
      <c r="D65" s="12">
        <f t="shared" si="42"/>
        <v>5.964556829124092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186.03166675113349</v>
      </c>
      <c r="H65" s="70">
        <f t="shared" si="1"/>
        <v>335.30672814405779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8.5</v>
      </c>
      <c r="N65" s="14">
        <f>IF(A65&lt;'Données projet'!$A$36,$K$205^A65,IF(A65='Données projet'!$A$36,'Données projet'!$B$36,N64+M65-V64))</f>
        <v>169.5</v>
      </c>
      <c r="O65" s="14">
        <f>N65*VLOOKUP('Données projet'!$B$9,Paramètres!$A$1:$I$88,3,0)*VLOOKUP('Données projet'!$B$9,Paramètres!$A$1:$I$88,5,0)</f>
        <v>79.325999999999993</v>
      </c>
      <c r="P65" s="14">
        <f t="shared" si="43"/>
        <v>21.972306564764519</v>
      </c>
      <c r="Q65" s="22">
        <f t="shared" si="53"/>
        <v>176.42788393363153</v>
      </c>
      <c r="R65" s="62">
        <f t="shared" si="0"/>
        <v>469.76121726696488</v>
      </c>
      <c r="S65" s="62">
        <f ca="1">AVERAGE(OFFSET($R$3,0,0,'Données projet'!$E$9+1,1))-AVERAGE(OFFSET($H$3,0,0,'Données projet'!$E$9+1,1))</f>
        <v>107.50488288359907</v>
      </c>
      <c r="T65" s="62">
        <f t="shared" si="3"/>
        <v>74.47942577721966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IF(A65&lt;'Données projet'!$A$62,$AF$205^A65,IF(A65='Données projet'!$A$62,'Données projet'!$B$62,AI64+AH65-AQ64))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44"/>
        <v>#NUM!</v>
      </c>
      <c r="AL65" s="22" t="e">
        <f t="shared" si="5"/>
        <v>#NUM!</v>
      </c>
      <c r="AM65" s="62" t="e">
        <f t="shared" si="6"/>
        <v>#NUM!</v>
      </c>
      <c r="AN65" s="62">
        <f ca="1">AVERAGE(OFFSET($AM$3,0,0,'Données projet'!$E$10+1,1))-AVERAGE(OFFSET($H$3,0,0,'Données projet'!$E$10+1,1))</f>
        <v>86.460089663462668</v>
      </c>
      <c r="AO65" s="62">
        <f t="shared" si="7"/>
        <v>131.79211200949311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</v>
      </c>
      <c r="BD65" s="13">
        <f>IF(A65&lt;'Données projet'!$A$88,$BA$205^A65,IF(A65='Données projet'!$A$88,'Données projet'!$B$88,BD64+BC65-BL64))</f>
        <v>124</v>
      </c>
      <c r="BE65" s="14">
        <f>BD65*VLOOKUP('Données projet'!$B$11,Paramètres!$A$1:$I$88,3,0)*VLOOKUP('Données projet'!$B$11,Paramètres!$A$1:$I$88,5,0)</f>
        <v>133.47359999999998</v>
      </c>
      <c r="BF65" s="14">
        <f t="shared" si="45"/>
        <v>34.797770344180101</v>
      </c>
      <c r="BG65" s="22">
        <f t="shared" si="9"/>
        <v>293.07263668278028</v>
      </c>
      <c r="BH65" s="62">
        <f t="shared" si="10"/>
        <v>586.40597001611354</v>
      </c>
      <c r="BI65" s="62">
        <f ca="1">AVERAGE(OFFSET($BH$3,0,0,'Données projet'!$E$11+1,1))-AVERAGE(OFFSET($H$3,0,0,'Données projet'!$E$11+1,1))</f>
        <v>191.48961138243084</v>
      </c>
      <c r="BJ65" s="62">
        <f t="shared" si="11"/>
        <v>123.64211675233031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46"/>
        <v>#N/A</v>
      </c>
      <c r="CB65" s="22" t="e">
        <f t="shared" si="13"/>
        <v>#N/A</v>
      </c>
      <c r="CC65" s="62" t="e">
        <f t="shared" si="14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15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25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18.42750000000002</v>
      </c>
      <c r="D66" s="12">
        <f t="shared" si="42"/>
        <v>6.0494820644862202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188.94512470831486</v>
      </c>
      <c r="H66" s="70">
        <f t="shared" si="1"/>
        <v>335.96407709564687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8.5</v>
      </c>
      <c r="N66" s="14">
        <f>IF(A66&lt;'Données projet'!$A$36,$K$205^A66,IF(A66='Données projet'!$A$36,'Données projet'!$B$36,N65+M66-V65))</f>
        <v>178</v>
      </c>
      <c r="O66" s="14">
        <f>N66*VLOOKUP('Données projet'!$B$9,Paramètres!$A$1:$I$88,3,0)*VLOOKUP('Données projet'!$B$9,Paramètres!$A$1:$I$88,5,0)</f>
        <v>83.304000000000002</v>
      </c>
      <c r="P66" s="14">
        <f t="shared" si="43"/>
        <v>22.943116727725609</v>
      </c>
      <c r="Q66" s="22">
        <f t="shared" si="53"/>
        <v>185.04706163412209</v>
      </c>
      <c r="R66" s="62">
        <f t="shared" si="0"/>
        <v>478.3803949674554</v>
      </c>
      <c r="S66" s="62">
        <f ca="1">AVERAGE(OFFSET($R$3,0,0,'Données projet'!$E$9+1,1))-AVERAGE(OFFSET($H$3,0,0,'Données projet'!$E$9+1,1))</f>
        <v>107.50488288359907</v>
      </c>
      <c r="T66" s="62">
        <f t="shared" si="3"/>
        <v>74.47942577721966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IF(A66&lt;'Données projet'!$A$62,$AF$205^A66,IF(A66='Données projet'!$A$62,'Données projet'!$B$62,AI65+AH66-AQ65))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44"/>
        <v>#NUM!</v>
      </c>
      <c r="AL66" s="22" t="e">
        <f t="shared" si="5"/>
        <v>#NUM!</v>
      </c>
      <c r="AM66" s="62" t="e">
        <f t="shared" si="6"/>
        <v>#NUM!</v>
      </c>
      <c r="AN66" s="62">
        <f ca="1">AVERAGE(OFFSET($AM$3,0,0,'Données projet'!$E$10+1,1))-AVERAGE(OFFSET($H$3,0,0,'Données projet'!$E$10+1,1))</f>
        <v>86.460089663462668</v>
      </c>
      <c r="AO66" s="62">
        <f t="shared" si="7"/>
        <v>131.79211200949311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</v>
      </c>
      <c r="BD66" s="13">
        <f>IF(A66&lt;'Données projet'!$A$88,$BA$205^A66,IF(A66='Données projet'!$A$88,'Données projet'!$B$88,BD65+BC66-BL65))</f>
        <v>126</v>
      </c>
      <c r="BE66" s="14">
        <f>BD66*VLOOKUP('Données projet'!$B$11,Paramètres!$A$1:$I$88,3,0)*VLOOKUP('Données projet'!$B$11,Paramètres!$A$1:$I$88,5,0)</f>
        <v>135.62639999999999</v>
      </c>
      <c r="BF66" s="14">
        <f t="shared" si="45"/>
        <v>35.293231938598481</v>
      </c>
      <c r="BG66" s="22">
        <f t="shared" si="9"/>
        <v>297.6850256263923</v>
      </c>
      <c r="BH66" s="62">
        <f t="shared" si="10"/>
        <v>591.01835895972567</v>
      </c>
      <c r="BI66" s="62">
        <f ca="1">AVERAGE(OFFSET($BH$3,0,0,'Données projet'!$E$11+1,1))-AVERAGE(OFFSET($H$3,0,0,'Données projet'!$E$11+1,1))</f>
        <v>191.48961138243084</v>
      </c>
      <c r="BJ66" s="62">
        <f t="shared" si="11"/>
        <v>123.64211675233031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46"/>
        <v>#N/A</v>
      </c>
      <c r="CB66" s="22" t="e">
        <f t="shared" si="13"/>
        <v>#N/A</v>
      </c>
      <c r="CC66" s="62" t="e">
        <f t="shared" si="14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15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25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18.72000000000002</v>
      </c>
      <c r="D67" s="12">
        <f t="shared" si="42"/>
        <v>6.13425052827081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191.85737249893273</v>
      </c>
      <c r="H67" s="70">
        <f t="shared" si="1"/>
        <v>336.62115300340503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8.5</v>
      </c>
      <c r="N67" s="14">
        <f>IF(A67&lt;'Données projet'!$A$36,$K$205^A67,IF(A67='Données projet'!$A$36,'Données projet'!$B$36,N66+M67-V66))</f>
        <v>186.5</v>
      </c>
      <c r="O67" s="14">
        <f>N67*VLOOKUP('Données projet'!$B$9,Paramètres!$A$1:$I$88,3,0)*VLOOKUP('Données projet'!$B$9,Paramètres!$A$1:$I$88,5,0)</f>
        <v>87.282000000000011</v>
      </c>
      <c r="P67" s="14">
        <f t="shared" si="43"/>
        <v>23.908543522442876</v>
      </c>
      <c r="Q67" s="22">
        <f t="shared" ref="Q67:Q98" si="54">(O67+P67)*0.475*44/12</f>
        <v>193.656863301588</v>
      </c>
      <c r="R67" s="62">
        <f t="shared" ref="R67:R130" si="55">Q67+(I67+J67)*44/12</f>
        <v>486.99019663492129</v>
      </c>
      <c r="S67" s="62">
        <f ca="1">AVERAGE(OFFSET($R$3,0,0,'Données projet'!$E$9+1,1))-AVERAGE(OFFSET($H$3,0,0,'Données projet'!$E$9+1,1))</f>
        <v>107.50488288359907</v>
      </c>
      <c r="T67" s="62">
        <f t="shared" ref="T67:T130" si="56">$R$33-$H$33</f>
        <v>74.47942577721966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IF(A67&lt;'Données projet'!$A$62,$AF$205^A67,IF(A67='Données projet'!$A$62,'Données projet'!$B$62,AI66+AH67-AQ66))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44"/>
        <v>#NUM!</v>
      </c>
      <c r="AL67" s="22" t="e">
        <f t="shared" si="5"/>
        <v>#NUM!</v>
      </c>
      <c r="AM67" s="62" t="e">
        <f t="shared" si="6"/>
        <v>#NUM!</v>
      </c>
      <c r="AN67" s="62">
        <f ca="1">AVERAGE(OFFSET($AM$3,0,0,'Données projet'!$E$10+1,1))-AVERAGE(OFFSET($H$3,0,0,'Données projet'!$E$10+1,1))</f>
        <v>86.460089663462668</v>
      </c>
      <c r="AO67" s="62">
        <f t="shared" si="7"/>
        <v>131.79211200949311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</v>
      </c>
      <c r="BD67" s="13">
        <f>IF(A67&lt;'Données projet'!$A$88,$BA$205^A67,IF(A67='Données projet'!$A$88,'Données projet'!$B$88,BD66+BC67-BL66))</f>
        <v>128</v>
      </c>
      <c r="BE67" s="14">
        <f>BD67*VLOOKUP('Données projet'!$B$11,Paramètres!$A$1:$I$88,3,0)*VLOOKUP('Données projet'!$B$11,Paramètres!$A$1:$I$88,5,0)</f>
        <v>137.7792</v>
      </c>
      <c r="BF67" s="14">
        <f t="shared" si="45"/>
        <v>35.787778913287674</v>
      </c>
      <c r="BG67" s="22">
        <f t="shared" si="9"/>
        <v>302.29582160730934</v>
      </c>
      <c r="BH67" s="62">
        <f t="shared" si="10"/>
        <v>595.62915494064259</v>
      </c>
      <c r="BI67" s="62">
        <f ca="1">AVERAGE(OFFSET($BH$3,0,0,'Données projet'!$E$11+1,1))-AVERAGE(OFFSET($H$3,0,0,'Données projet'!$E$11+1,1))</f>
        <v>191.48961138243084</v>
      </c>
      <c r="BJ67" s="62">
        <f t="shared" si="11"/>
        <v>123.64211675233031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46"/>
        <v>#N/A</v>
      </c>
      <c r="CB67" s="22" t="e">
        <f t="shared" si="13"/>
        <v>#N/A</v>
      </c>
      <c r="CC67" s="62" t="e">
        <f t="shared" si="14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15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25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19.012500000000021</v>
      </c>
      <c r="D68" s="12">
        <f t="shared" si="42"/>
        <v>6.2188649529006579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194.76843121537365</v>
      </c>
      <c r="H68" s="70">
        <f t="shared" ref="H68:H131" si="57">(B68+E68+F68)*44/12+(C68+D68)*0.475*44/12</f>
        <v>337.27796062630199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195</v>
      </c>
      <c r="L68" s="13">
        <f>VLOOKUP(A68,'Données projet'!$A$35:$I$55,9,0)</f>
        <v>8.5</v>
      </c>
      <c r="M68" s="13">
        <f t="array" ref="M68">INDEX(L:L,MIN(IF(ISNUMBER(L68:L264),ROW(L68:L264),"")))</f>
        <v>8.5</v>
      </c>
      <c r="N68" s="14">
        <f>IF(A68&lt;'Données projet'!$A$36,$K$205^A68,IF(A68='Données projet'!$A$36,'Données projet'!$B$36,N67+M68-V67))</f>
        <v>195</v>
      </c>
      <c r="O68" s="14">
        <f>N68*VLOOKUP('Données projet'!$B$9,Paramètres!$A$1:$I$88,3,0)*VLOOKUP('Données projet'!$B$9,Paramètres!$A$1:$I$88,5,0)</f>
        <v>91.26</v>
      </c>
      <c r="P68" s="14">
        <f t="shared" si="43"/>
        <v>24.868860330902777</v>
      </c>
      <c r="Q68" s="22">
        <f t="shared" si="54"/>
        <v>202.25776507632233</v>
      </c>
      <c r="R68" s="62">
        <f t="shared" si="55"/>
        <v>495.59109840965561</v>
      </c>
      <c r="S68" s="62">
        <f ca="1">AVERAGE(OFFSET($R$3,0,0,'Données projet'!$E$9+1,1))-AVERAGE(OFFSET($H$3,0,0,'Données projet'!$E$9+1,1))</f>
        <v>107.50488288359907</v>
      </c>
      <c r="T68" s="62">
        <f t="shared" si="56"/>
        <v>74.47942577721966</v>
      </c>
      <c r="U68" s="16">
        <f>IF(ISNA(VLOOKUP(A68,'Données projet'!$A$35:$I$55,3,0)),0,VLOOKUP(A68,'Données projet'!$A$35:$I$55,3,0))</f>
        <v>3</v>
      </c>
      <c r="V68" s="16">
        <f>IF(ISNA(VLOOKUP(A68,'Données projet'!$A$35:$I$55,4,0)),0,VLOOKUP(A68,'Données projet'!$A$35:$I$55,4,0))</f>
        <v>65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IF(A68&lt;'Données projet'!$A$62,$AF$205^A68,IF(A68='Données projet'!$A$62,'Données projet'!$B$62,AI67+AH68-AQ67))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44"/>
        <v>#NUM!</v>
      </c>
      <c r="AL68" s="22" t="e">
        <f t="shared" ref="AL68:AL131" si="59">(AJ68+AK68)*0.475*44/12</f>
        <v>#NUM!</v>
      </c>
      <c r="AM68" s="62" t="e">
        <f t="shared" ref="AM68:AM131" si="60">AL68+(AD68+AE68)*44/12</f>
        <v>#NUM!</v>
      </c>
      <c r="AN68" s="62">
        <f ca="1">AVERAGE(OFFSET($AM$3,0,0,'Données projet'!$E$10+1,1))-AVERAGE(OFFSET($H$3,0,0,'Données projet'!$E$10+1,1))</f>
        <v>86.460089663462668</v>
      </c>
      <c r="AO68" s="62">
        <f t="shared" ref="AO68:AO131" si="61">$AM$33-$H$33</f>
        <v>131.79211200949311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</v>
      </c>
      <c r="BD68" s="13">
        <f>IF(A68&lt;'Données projet'!$A$88,$BA$205^A68,IF(A68='Données projet'!$A$88,'Données projet'!$B$88,BD67+BC68-BL67))</f>
        <v>130</v>
      </c>
      <c r="BE68" s="14">
        <f>BD68*VLOOKUP('Données projet'!$B$11,Paramètres!$A$1:$I$88,3,0)*VLOOKUP('Données projet'!$B$11,Paramètres!$A$1:$I$88,5,0)</f>
        <v>139.93199999999999</v>
      </c>
      <c r="BF68" s="14">
        <f t="shared" si="45"/>
        <v>36.281427209452353</v>
      </c>
      <c r="BG68" s="22">
        <f t="shared" ref="BG68:BG131" si="63">(BE68+BF68)*0.475*44/12</f>
        <v>306.90505238979614</v>
      </c>
      <c r="BH68" s="62">
        <f t="shared" ref="BH68:BH131" si="64">BG68+(AY68+AZ68)*44/12</f>
        <v>600.23838572312945</v>
      </c>
      <c r="BI68" s="62">
        <f ca="1">AVERAGE(OFFSET($BH$3,0,0,'Données projet'!$E$11+1,1))-AVERAGE(OFFSET($H$3,0,0,'Données projet'!$E$11+1,1))</f>
        <v>191.48961138243084</v>
      </c>
      <c r="BJ68" s="62">
        <f t="shared" ref="BJ68:BJ131" si="65">$BH$33-$H$33</f>
        <v>123.64211675233031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46"/>
        <v>#N/A</v>
      </c>
      <c r="CB68" s="22" t="e">
        <f t="shared" ref="CB68:CB131" si="67">(BZ68+CA68)*0.475*44/12</f>
        <v>#N/A</v>
      </c>
      <c r="CC68" s="62" t="e">
        <f t="shared" ref="CC68:CC131" si="68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ref="CE68:CE131" si="69">$CC$33-$H$33</f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25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19.305000000000021</v>
      </c>
      <c r="D69" s="12">
        <f t="shared" ref="D69:D132" si="96">IFERROR(EXP(-1.0587+0.8836*LN(C69)+0.284),0)</f>
        <v>6.3033279819000203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197.6783212637898</v>
      </c>
      <c r="H69" s="70">
        <f t="shared" si="57"/>
        <v>337.93450456847586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9.5</v>
      </c>
      <c r="N69" s="14">
        <f>IF(A69&lt;'Données projet'!$A$36,$K$205^A69,IF(A69='Données projet'!$A$36,'Données projet'!$B$36,N68+M69-V68))</f>
        <v>139.5</v>
      </c>
      <c r="O69" s="14">
        <f>N69*VLOOKUP('Données projet'!$B$9,Paramètres!$A$1:$I$88,3,0)*VLOOKUP('Données projet'!$B$9,Paramètres!$A$1:$I$88,5,0)</f>
        <v>65.286000000000001</v>
      </c>
      <c r="P69" s="14">
        <f t="shared" ref="P69:P132" si="97">EXP(-1.0587+0.8836*LN(O69)+0.284)</f>
        <v>18.498097767862429</v>
      </c>
      <c r="Q69" s="22">
        <f t="shared" si="54"/>
        <v>145.92397027902709</v>
      </c>
      <c r="R69" s="62">
        <f t="shared" si="55"/>
        <v>439.25730361236037</v>
      </c>
      <c r="S69" s="62">
        <f ca="1">AVERAGE(OFFSET($R$3,0,0,'Données projet'!$E$9+1,1))-AVERAGE(OFFSET($H$3,0,0,'Données projet'!$E$9+1,1))</f>
        <v>107.50488288359907</v>
      </c>
      <c r="T69" s="62">
        <f t="shared" si="56"/>
        <v>74.47942577721966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IF(A69&lt;'Données projet'!$A$62,$AF$205^A69,IF(A69='Données projet'!$A$62,'Données projet'!$B$62,AI68+AH69-AQ68))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98">EXP(-1.0587+0.8836*LN(AJ69)+0.284)</f>
        <v>#NUM!</v>
      </c>
      <c r="AL69" s="22" t="e">
        <f t="shared" si="59"/>
        <v>#NUM!</v>
      </c>
      <c r="AM69" s="62" t="e">
        <f t="shared" si="60"/>
        <v>#NUM!</v>
      </c>
      <c r="AN69" s="62">
        <f ca="1">AVERAGE(OFFSET($AM$3,0,0,'Données projet'!$E$10+1,1))-AVERAGE(OFFSET($H$3,0,0,'Données projet'!$E$10+1,1))</f>
        <v>86.460089663462668</v>
      </c>
      <c r="AO69" s="62">
        <f t="shared" si="61"/>
        <v>131.79211200949311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</v>
      </c>
      <c r="BD69" s="13">
        <f>IF(A69&lt;'Données projet'!$A$88,$BA$205^A69,IF(A69='Données projet'!$A$88,'Données projet'!$B$88,BD68+BC69-BL68))</f>
        <v>132</v>
      </c>
      <c r="BE69" s="14">
        <f>BD69*VLOOKUP('Données projet'!$B$11,Paramètres!$A$1:$I$88,3,0)*VLOOKUP('Données projet'!$B$11,Paramètres!$A$1:$I$88,5,0)</f>
        <v>142.0848</v>
      </c>
      <c r="BF69" s="14">
        <f t="shared" ref="BF69:BF132" si="99">EXP(-1.0587+0.8836*LN(BE69)+0.284)</f>
        <v>36.774192249654888</v>
      </c>
      <c r="BG69" s="22">
        <f t="shared" si="63"/>
        <v>311.51274483481558</v>
      </c>
      <c r="BH69" s="62">
        <f t="shared" si="64"/>
        <v>604.84607816814889</v>
      </c>
      <c r="BI69" s="62">
        <f ca="1">AVERAGE(OFFSET($BH$3,0,0,'Données projet'!$E$11+1,1))-AVERAGE(OFFSET($H$3,0,0,'Données projet'!$E$11+1,1))</f>
        <v>191.48961138243084</v>
      </c>
      <c r="BJ69" s="62">
        <f t="shared" si="65"/>
        <v>123.64211675233031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100">EXP(-1.0587+0.8836*LN(BZ69)+0.284)</f>
        <v>#N/A</v>
      </c>
      <c r="CB69" s="22" t="e">
        <f t="shared" si="67"/>
        <v>#N/A</v>
      </c>
      <c r="CC69" s="62" t="e">
        <f t="shared" si="68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si="69"/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25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19.597500000000021</v>
      </c>
      <c r="D70" s="12">
        <f t="shared" si="96"/>
        <v>6.3876421740891693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200.58706239647799</v>
      </c>
      <c r="H70" s="70">
        <f t="shared" si="57"/>
        <v>338.59078928653867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9.5</v>
      </c>
      <c r="N70" s="14">
        <f>IF(A70&lt;'Données projet'!$A$36,$K$205^A70,IF(A70='Données projet'!$A$36,'Données projet'!$B$36,N69+M70-V69))</f>
        <v>149</v>
      </c>
      <c r="O70" s="14">
        <f>N70*VLOOKUP('Données projet'!$B$9,Paramètres!$A$1:$I$88,3,0)*VLOOKUP('Données projet'!$B$9,Paramètres!$A$1:$I$88,5,0)</f>
        <v>69.731999999999999</v>
      </c>
      <c r="P70" s="14">
        <f t="shared" si="97"/>
        <v>19.606888874982506</v>
      </c>
      <c r="Q70" s="22">
        <f t="shared" si="54"/>
        <v>155.59856479059451</v>
      </c>
      <c r="R70" s="62">
        <f t="shared" si="55"/>
        <v>448.93189812392779</v>
      </c>
      <c r="S70" s="62">
        <f ca="1">AVERAGE(OFFSET($R$3,0,0,'Données projet'!$E$9+1,1))-AVERAGE(OFFSET($H$3,0,0,'Données projet'!$E$9+1,1))</f>
        <v>107.50488288359907</v>
      </c>
      <c r="T70" s="62">
        <f t="shared" si="56"/>
        <v>74.47942577721966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IF(A70&lt;'Données projet'!$A$62,$AF$205^A70,IF(A70='Données projet'!$A$62,'Données projet'!$B$62,AI69+AH70-AQ69))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98"/>
        <v>#NUM!</v>
      </c>
      <c r="AL70" s="22" t="e">
        <f t="shared" si="59"/>
        <v>#NUM!</v>
      </c>
      <c r="AM70" s="62" t="e">
        <f t="shared" si="60"/>
        <v>#NUM!</v>
      </c>
      <c r="AN70" s="62">
        <f ca="1">AVERAGE(OFFSET($AM$3,0,0,'Données projet'!$E$10+1,1))-AVERAGE(OFFSET($H$3,0,0,'Données projet'!$E$10+1,1))</f>
        <v>86.460089663462668</v>
      </c>
      <c r="AO70" s="62">
        <f t="shared" si="61"/>
        <v>131.79211200949311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</v>
      </c>
      <c r="BD70" s="13">
        <f>IF(A70&lt;'Données projet'!$A$88,$BA$205^A70,IF(A70='Données projet'!$A$88,'Données projet'!$B$88,BD69+BC70-BL69))</f>
        <v>134</v>
      </c>
      <c r="BE70" s="14">
        <f>BD70*VLOOKUP('Données projet'!$B$11,Paramètres!$A$1:$I$88,3,0)*VLOOKUP('Données projet'!$B$11,Paramètres!$A$1:$I$88,5,0)</f>
        <v>144.23759999999999</v>
      </c>
      <c r="BF70" s="14">
        <f t="shared" si="99"/>
        <v>37.266088962286922</v>
      </c>
      <c r="BG70" s="22">
        <f t="shared" si="63"/>
        <v>316.1189249426497</v>
      </c>
      <c r="BH70" s="62">
        <f t="shared" si="64"/>
        <v>609.45225827598301</v>
      </c>
      <c r="BI70" s="62">
        <f ca="1">AVERAGE(OFFSET($BH$3,0,0,'Données projet'!$E$11+1,1))-AVERAGE(OFFSET($H$3,0,0,'Données projet'!$E$11+1,1))</f>
        <v>191.48961138243084</v>
      </c>
      <c r="BJ70" s="62">
        <f t="shared" si="65"/>
        <v>123.64211675233031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100"/>
        <v>#N/A</v>
      </c>
      <c r="CB70" s="22" t="e">
        <f t="shared" si="67"/>
        <v>#N/A</v>
      </c>
      <c r="CC70" s="62" t="e">
        <f t="shared" si="68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69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25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19.890000000000022</v>
      </c>
      <c r="D71" s="12">
        <f t="shared" si="96"/>
        <v>6.4718100075214382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203.49467374227095</v>
      </c>
      <c r="H71" s="70">
        <f t="shared" si="57"/>
        <v>339.24681909643317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9.5</v>
      </c>
      <c r="N71" s="14">
        <f>IF(A71&lt;'Données projet'!$A$36,$K$205^A71,IF(A71='Données projet'!$A$36,'Données projet'!$B$36,N70+M71-V70))</f>
        <v>158.5</v>
      </c>
      <c r="O71" s="14">
        <f>N71*VLOOKUP('Données projet'!$B$9,Paramètres!$A$1:$I$88,3,0)*VLOOKUP('Données projet'!$B$9,Paramètres!$A$1:$I$88,5,0)</f>
        <v>74.177999999999997</v>
      </c>
      <c r="P71" s="14">
        <f t="shared" si="97"/>
        <v>20.707475708649245</v>
      </c>
      <c r="Q71" s="22">
        <f t="shared" si="54"/>
        <v>165.25887019256407</v>
      </c>
      <c r="R71" s="62">
        <f t="shared" si="55"/>
        <v>458.59220352589739</v>
      </c>
      <c r="S71" s="62">
        <f ca="1">AVERAGE(OFFSET($R$3,0,0,'Données projet'!$E$9+1,1))-AVERAGE(OFFSET($H$3,0,0,'Données projet'!$E$9+1,1))</f>
        <v>107.50488288359907</v>
      </c>
      <c r="T71" s="62">
        <f t="shared" si="56"/>
        <v>74.47942577721966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IF(A71&lt;'Données projet'!$A$62,$AF$205^A71,IF(A71='Données projet'!$A$62,'Données projet'!$B$62,AI70+AH71-AQ70))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98"/>
        <v>#NUM!</v>
      </c>
      <c r="AL71" s="22" t="e">
        <f t="shared" si="59"/>
        <v>#NUM!</v>
      </c>
      <c r="AM71" s="62" t="e">
        <f t="shared" si="60"/>
        <v>#NUM!</v>
      </c>
      <c r="AN71" s="62">
        <f ca="1">AVERAGE(OFFSET($AM$3,0,0,'Données projet'!$E$10+1,1))-AVERAGE(OFFSET($H$3,0,0,'Données projet'!$E$10+1,1))</f>
        <v>86.460089663462668</v>
      </c>
      <c r="AO71" s="62">
        <f t="shared" si="61"/>
        <v>131.79211200949311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</v>
      </c>
      <c r="BD71" s="13">
        <f>IF(A71&lt;'Données projet'!$A$88,$BA$205^A71,IF(A71='Données projet'!$A$88,'Données projet'!$B$88,BD70+BC71-BL70))</f>
        <v>136</v>
      </c>
      <c r="BE71" s="14">
        <f>BD71*VLOOKUP('Données projet'!$B$11,Paramètres!$A$1:$I$88,3,0)*VLOOKUP('Données projet'!$B$11,Paramètres!$A$1:$I$88,5,0)</f>
        <v>146.3904</v>
      </c>
      <c r="BF71" s="14">
        <f t="shared" si="99"/>
        <v>37.757131804538304</v>
      </c>
      <c r="BG71" s="22">
        <f t="shared" si="63"/>
        <v>320.7236178929042</v>
      </c>
      <c r="BH71" s="62">
        <f t="shared" si="64"/>
        <v>614.05695122623752</v>
      </c>
      <c r="BI71" s="62">
        <f ca="1">AVERAGE(OFFSET($BH$3,0,0,'Données projet'!$E$11+1,1))-AVERAGE(OFFSET($H$3,0,0,'Données projet'!$E$11+1,1))</f>
        <v>191.48961138243084</v>
      </c>
      <c r="BJ71" s="62">
        <f t="shared" si="65"/>
        <v>123.64211675233031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100"/>
        <v>#N/A</v>
      </c>
      <c r="CB71" s="22" t="e">
        <f t="shared" si="67"/>
        <v>#N/A</v>
      </c>
      <c r="CC71" s="62" t="e">
        <f t="shared" si="68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69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25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20.182500000000022</v>
      </c>
      <c r="D72" s="12">
        <f t="shared" si="96"/>
        <v>6.5558338831820686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206.40117383508982</v>
      </c>
      <c r="H72" s="70">
        <f t="shared" si="57"/>
        <v>339.90259817987544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9.5</v>
      </c>
      <c r="N72" s="14">
        <f>IF(A72&lt;'Données projet'!$A$36,$K$205^A72,IF(A72='Données projet'!$A$36,'Données projet'!$B$36,N71+M72-V71))</f>
        <v>168</v>
      </c>
      <c r="O72" s="14">
        <f>N72*VLOOKUP('Données projet'!$B$9,Paramètres!$A$1:$I$88,3,0)*VLOOKUP('Données projet'!$B$9,Paramètres!$A$1:$I$88,5,0)</f>
        <v>78.623999999999995</v>
      </c>
      <c r="P72" s="14">
        <f t="shared" si="97"/>
        <v>21.800406010684444</v>
      </c>
      <c r="Q72" s="22">
        <f t="shared" si="54"/>
        <v>174.90584046860872</v>
      </c>
      <c r="R72" s="62">
        <f t="shared" si="55"/>
        <v>468.239173801942</v>
      </c>
      <c r="S72" s="62">
        <f ca="1">AVERAGE(OFFSET($R$3,0,0,'Données projet'!$E$9+1,1))-AVERAGE(OFFSET($H$3,0,0,'Données projet'!$E$9+1,1))</f>
        <v>107.50488288359907</v>
      </c>
      <c r="T72" s="62">
        <f t="shared" si="56"/>
        <v>74.47942577721966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IF(A72&lt;'Données projet'!$A$62,$AF$205^A72,IF(A72='Données projet'!$A$62,'Données projet'!$B$62,AI71+AH72-AQ71))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98"/>
        <v>#NUM!</v>
      </c>
      <c r="AL72" s="22" t="e">
        <f t="shared" si="59"/>
        <v>#NUM!</v>
      </c>
      <c r="AM72" s="62" t="e">
        <f t="shared" si="60"/>
        <v>#NUM!</v>
      </c>
      <c r="AN72" s="62">
        <f ca="1">AVERAGE(OFFSET($AM$3,0,0,'Données projet'!$E$10+1,1))-AVERAGE(OFFSET($H$3,0,0,'Données projet'!$E$10+1,1))</f>
        <v>86.460089663462668</v>
      </c>
      <c r="AO72" s="62">
        <f t="shared" si="61"/>
        <v>131.79211200949311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</v>
      </c>
      <c r="BD72" s="13">
        <f>IF(A72&lt;'Données projet'!$A$88,$BA$205^A72,IF(A72='Données projet'!$A$88,'Données projet'!$B$88,BD71+BC72-BL71))</f>
        <v>138</v>
      </c>
      <c r="BE72" s="14">
        <f>BD72*VLOOKUP('Données projet'!$B$11,Paramètres!$A$1:$I$88,3,0)*VLOOKUP('Données projet'!$B$11,Paramètres!$A$1:$I$88,5,0)</f>
        <v>148.54320000000001</v>
      </c>
      <c r="BF72" s="14">
        <f t="shared" si="99"/>
        <v>38.247334783976747</v>
      </c>
      <c r="BG72" s="22">
        <f t="shared" si="63"/>
        <v>325.32684808209285</v>
      </c>
      <c r="BH72" s="62">
        <f t="shared" si="64"/>
        <v>618.66018141542622</v>
      </c>
      <c r="BI72" s="62">
        <f ca="1">AVERAGE(OFFSET($BH$3,0,0,'Données projet'!$E$11+1,1))-AVERAGE(OFFSET($H$3,0,0,'Données projet'!$E$11+1,1))</f>
        <v>191.48961138243084</v>
      </c>
      <c r="BJ72" s="62">
        <f t="shared" si="65"/>
        <v>123.64211675233031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100"/>
        <v>#N/A</v>
      </c>
      <c r="CB72" s="22" t="e">
        <f t="shared" si="67"/>
        <v>#N/A</v>
      </c>
      <c r="CC72" s="62" t="e">
        <f t="shared" si="68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69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25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20.475000000000023</v>
      </c>
      <c r="D73" s="12">
        <f t="shared" si="96"/>
        <v>6.6397161284665751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209.30658064079478</v>
      </c>
      <c r="H73" s="70">
        <f t="shared" si="57"/>
        <v>340.55813059041265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9.5</v>
      </c>
      <c r="N73" s="14">
        <f>IF(A73&lt;'Données projet'!$A$36,$K$205^A73,IF(A73='Données projet'!$A$36,'Données projet'!$B$36,N72+M73-V72))</f>
        <v>177.5</v>
      </c>
      <c r="O73" s="14">
        <f>N73*VLOOKUP('Données projet'!$B$9,Paramètres!$A$1:$I$88,3,0)*VLOOKUP('Données projet'!$B$9,Paramètres!$A$1:$I$88,5,0)</f>
        <v>83.070000000000007</v>
      </c>
      <c r="P73" s="14">
        <f t="shared" si="97"/>
        <v>22.886162077083839</v>
      </c>
      <c r="Q73" s="22">
        <f t="shared" si="54"/>
        <v>184.54031561758768</v>
      </c>
      <c r="R73" s="62">
        <f t="shared" si="55"/>
        <v>477.87364895092099</v>
      </c>
      <c r="S73" s="62">
        <f ca="1">AVERAGE(OFFSET($R$3,0,0,'Données projet'!$E$9+1,1))-AVERAGE(OFFSET($H$3,0,0,'Données projet'!$E$9+1,1))</f>
        <v>107.50488288359907</v>
      </c>
      <c r="T73" s="62">
        <f t="shared" si="56"/>
        <v>74.47942577721966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IF(A73&lt;'Données projet'!$A$62,$AF$205^A73,IF(A73='Données projet'!$A$62,'Données projet'!$B$62,AI72+AH73-AQ72))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98"/>
        <v>#NUM!</v>
      </c>
      <c r="AL73" s="22" t="e">
        <f t="shared" si="59"/>
        <v>#NUM!</v>
      </c>
      <c r="AM73" s="62" t="e">
        <f t="shared" si="60"/>
        <v>#NUM!</v>
      </c>
      <c r="AN73" s="62">
        <f ca="1">AVERAGE(OFFSET($AM$3,0,0,'Données projet'!$E$10+1,1))-AVERAGE(OFFSET($H$3,0,0,'Données projet'!$E$10+1,1))</f>
        <v>86.460089663462668</v>
      </c>
      <c r="AO73" s="62">
        <f t="shared" si="61"/>
        <v>131.79211200949311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2</v>
      </c>
      <c r="BD73" s="13">
        <f>IF(A73&lt;'Données projet'!$A$88,$BA$205^A73,IF(A73='Données projet'!$A$88,'Données projet'!$B$88,BD72+BC73-BL72))</f>
        <v>140</v>
      </c>
      <c r="BE73" s="14">
        <f>BD73*VLOOKUP('Données projet'!$B$11,Paramètres!$A$1:$I$88,3,0)*VLOOKUP('Données projet'!$B$11,Paramètres!$A$1:$I$88,5,0)</f>
        <v>150.696</v>
      </c>
      <c r="BF73" s="14">
        <f t="shared" si="99"/>
        <v>38.736711478840633</v>
      </c>
      <c r="BG73" s="22">
        <f t="shared" si="63"/>
        <v>329.92863915898073</v>
      </c>
      <c r="BH73" s="62">
        <f t="shared" si="64"/>
        <v>623.26197249231404</v>
      </c>
      <c r="BI73" s="62">
        <f ca="1">AVERAGE(OFFSET($BH$3,0,0,'Données projet'!$E$11+1,1))-AVERAGE(OFFSET($H$3,0,0,'Données projet'!$E$11+1,1))</f>
        <v>191.48961138243084</v>
      </c>
      <c r="BJ73" s="62">
        <f t="shared" si="65"/>
        <v>123.64211675233031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100"/>
        <v>#N/A</v>
      </c>
      <c r="CB73" s="22" t="e">
        <f t="shared" si="67"/>
        <v>#N/A</v>
      </c>
      <c r="CC73" s="62" t="e">
        <f t="shared" si="68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69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25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20.767500000000023</v>
      </c>
      <c r="D74" s="12">
        <f t="shared" si="96"/>
        <v>6.7234590004546684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212.21091158245727</v>
      </c>
      <c r="H74" s="70">
        <f t="shared" si="57"/>
        <v>341.21342025912526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9.5</v>
      </c>
      <c r="N74" s="14">
        <f>IF(A74&lt;'Données projet'!$A$36,$K$205^A74,IF(A74='Données projet'!$A$36,'Données projet'!$B$36,N73+M74-V73))</f>
        <v>187</v>
      </c>
      <c r="O74" s="14">
        <f>N74*VLOOKUP('Données projet'!$B$9,Paramètres!$A$1:$I$88,3,0)*VLOOKUP('Données projet'!$B$9,Paramètres!$A$1:$I$88,5,0)</f>
        <v>87.515999999999991</v>
      </c>
      <c r="P74" s="14">
        <f t="shared" si="97"/>
        <v>23.965171662037644</v>
      </c>
      <c r="Q74" s="22">
        <f t="shared" si="54"/>
        <v>194.16304064471555</v>
      </c>
      <c r="R74" s="62">
        <f t="shared" si="55"/>
        <v>487.49637397804884</v>
      </c>
      <c r="S74" s="62">
        <f ca="1">AVERAGE(OFFSET($R$3,0,0,'Données projet'!$E$9+1,1))-AVERAGE(OFFSET($H$3,0,0,'Données projet'!$E$9+1,1))</f>
        <v>107.50488288359907</v>
      </c>
      <c r="T74" s="62">
        <f t="shared" si="56"/>
        <v>74.47942577721966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IF(A74&lt;'Données projet'!$A$62,$AF$205^A74,IF(A74='Données projet'!$A$62,'Données projet'!$B$62,AI73+AH74-AQ73))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98"/>
        <v>#NUM!</v>
      </c>
      <c r="AL74" s="22" t="e">
        <f t="shared" si="59"/>
        <v>#NUM!</v>
      </c>
      <c r="AM74" s="62" t="e">
        <f t="shared" si="60"/>
        <v>#NUM!</v>
      </c>
      <c r="AN74" s="62">
        <f ca="1">AVERAGE(OFFSET($AM$3,0,0,'Données projet'!$E$10+1,1))-AVERAGE(OFFSET($H$3,0,0,'Données projet'!$E$10+1,1))</f>
        <v>86.460089663462668</v>
      </c>
      <c r="AO74" s="62">
        <f t="shared" si="61"/>
        <v>131.79211200949311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</v>
      </c>
      <c r="BD74" s="13">
        <f>IF(A74&lt;'Données projet'!$A$88,$BA$205^A74,IF(A74='Données projet'!$A$88,'Données projet'!$B$88,BD73+BC74-BL73))</f>
        <v>142</v>
      </c>
      <c r="BE74" s="14">
        <f>BD74*VLOOKUP('Données projet'!$B$11,Paramètres!$A$1:$I$88,3,0)*VLOOKUP('Données projet'!$B$11,Paramètres!$A$1:$I$88,5,0)</f>
        <v>152.84879999999998</v>
      </c>
      <c r="BF74" s="14">
        <f t="shared" si="99"/>
        <v>39.225275057139491</v>
      </c>
      <c r="BG74" s="22">
        <f t="shared" si="63"/>
        <v>334.52901405785127</v>
      </c>
      <c r="BH74" s="62">
        <f t="shared" si="64"/>
        <v>627.86234739118458</v>
      </c>
      <c r="BI74" s="62">
        <f ca="1">AVERAGE(OFFSET($BH$3,0,0,'Données projet'!$E$11+1,1))-AVERAGE(OFFSET($H$3,0,0,'Données projet'!$E$11+1,1))</f>
        <v>191.48961138243084</v>
      </c>
      <c r="BJ74" s="62">
        <f t="shared" si="65"/>
        <v>123.64211675233031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100"/>
        <v>#N/A</v>
      </c>
      <c r="CB74" s="22" t="e">
        <f t="shared" si="67"/>
        <v>#N/A</v>
      </c>
      <c r="CC74" s="62" t="e">
        <f t="shared" si="68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69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25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21.060000000000024</v>
      </c>
      <c r="D75" s="12">
        <f t="shared" si="96"/>
        <v>6.8070646889945046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215.11418356416831</v>
      </c>
      <c r="H75" s="70">
        <f t="shared" si="57"/>
        <v>341.86847099999881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9.5</v>
      </c>
      <c r="N75" s="14">
        <f>IF(A75&lt;'Données projet'!$A$36,$K$205^A75,IF(A75='Données projet'!$A$36,'Données projet'!$B$36,N74+M75-V74))</f>
        <v>196.5</v>
      </c>
      <c r="O75" s="14">
        <f>N75*VLOOKUP('Données projet'!$B$9,Paramètres!$A$1:$I$88,3,0)*VLOOKUP('Données projet'!$B$9,Paramètres!$A$1:$I$88,5,0)</f>
        <v>91.962000000000003</v>
      </c>
      <c r="P75" s="14">
        <f t="shared" si="97"/>
        <v>25.037816603121925</v>
      </c>
      <c r="Q75" s="22">
        <f t="shared" si="54"/>
        <v>203.77468058377067</v>
      </c>
      <c r="R75" s="62">
        <f t="shared" si="55"/>
        <v>497.10801391710402</v>
      </c>
      <c r="S75" s="62">
        <f ca="1">AVERAGE(OFFSET($R$3,0,0,'Données projet'!$E$9+1,1))-AVERAGE(OFFSET($H$3,0,0,'Données projet'!$E$9+1,1))</f>
        <v>107.50488288359907</v>
      </c>
      <c r="T75" s="62">
        <f t="shared" si="56"/>
        <v>74.47942577721966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IF(A75&lt;'Données projet'!$A$62,$AF$205^A75,IF(A75='Données projet'!$A$62,'Données projet'!$B$62,AI74+AH75-AQ74))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98"/>
        <v>#NUM!</v>
      </c>
      <c r="AL75" s="22" t="e">
        <f t="shared" si="59"/>
        <v>#NUM!</v>
      </c>
      <c r="AM75" s="62" t="e">
        <f t="shared" si="60"/>
        <v>#NUM!</v>
      </c>
      <c r="AN75" s="62">
        <f ca="1">AVERAGE(OFFSET($AM$3,0,0,'Données projet'!$E$10+1,1))-AVERAGE(OFFSET($H$3,0,0,'Données projet'!$E$10+1,1))</f>
        <v>86.460089663462668</v>
      </c>
      <c r="AO75" s="62">
        <f t="shared" si="61"/>
        <v>131.79211200949311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</v>
      </c>
      <c r="BD75" s="13">
        <f>IF(A75&lt;'Données projet'!$A$88,$BA$205^A75,IF(A75='Données projet'!$A$88,'Données projet'!$B$88,BD74+BC75-BL74))</f>
        <v>144</v>
      </c>
      <c r="BE75" s="14">
        <f>BD75*VLOOKUP('Données projet'!$B$11,Paramètres!$A$1:$I$88,3,0)*VLOOKUP('Données projet'!$B$11,Paramètres!$A$1:$I$88,5,0)</f>
        <v>155.0016</v>
      </c>
      <c r="BF75" s="14">
        <f t="shared" si="99"/>
        <v>39.713038294647887</v>
      </c>
      <c r="BG75" s="22">
        <f t="shared" si="63"/>
        <v>339.12799502984507</v>
      </c>
      <c r="BH75" s="62">
        <f t="shared" si="64"/>
        <v>632.46132836317838</v>
      </c>
      <c r="BI75" s="62">
        <f ca="1">AVERAGE(OFFSET($BH$3,0,0,'Données projet'!$E$11+1,1))-AVERAGE(OFFSET($H$3,0,0,'Données projet'!$E$11+1,1))</f>
        <v>191.48961138243084</v>
      </c>
      <c r="BJ75" s="62">
        <f t="shared" si="65"/>
        <v>123.64211675233031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100"/>
        <v>#N/A</v>
      </c>
      <c r="CB75" s="22" t="e">
        <f t="shared" si="67"/>
        <v>#N/A</v>
      </c>
      <c r="CC75" s="62" t="e">
        <f t="shared" si="68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69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25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21.352500000000024</v>
      </c>
      <c r="D76" s="12">
        <f t="shared" si="96"/>
        <v>6.8905353196107075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218.01641299348637</v>
      </c>
      <c r="H76" s="70">
        <f t="shared" si="57"/>
        <v>342.52328651498868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9.5</v>
      </c>
      <c r="N76" s="14">
        <f>IF(A76&lt;'Données projet'!$A$36,$K$205^A76,IF(A76='Données projet'!$A$36,'Données projet'!$B$36,N75+M76-V75))</f>
        <v>206</v>
      </c>
      <c r="O76" s="14">
        <f>N76*VLOOKUP('Données projet'!$B$9,Paramètres!$A$1:$I$88,3,0)*VLOOKUP('Données projet'!$B$9,Paramètres!$A$1:$I$88,5,0)</f>
        <v>96.408000000000001</v>
      </c>
      <c r="P76" s="14">
        <f t="shared" si="97"/>
        <v>26.104439731213546</v>
      </c>
      <c r="Q76" s="22">
        <f t="shared" si="54"/>
        <v>213.37583253186358</v>
      </c>
      <c r="R76" s="62">
        <f t="shared" si="55"/>
        <v>506.70916586519689</v>
      </c>
      <c r="S76" s="62">
        <f ca="1">AVERAGE(OFFSET($R$3,0,0,'Données projet'!$E$9+1,1))-AVERAGE(OFFSET($H$3,0,0,'Données projet'!$E$9+1,1))</f>
        <v>107.50488288359907</v>
      </c>
      <c r="T76" s="62">
        <f t="shared" si="56"/>
        <v>74.47942577721966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IF(A76&lt;'Données projet'!$A$62,$AF$205^A76,IF(A76='Données projet'!$A$62,'Données projet'!$B$62,AI75+AH76-AQ75))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98"/>
        <v>#NUM!</v>
      </c>
      <c r="AL76" s="22" t="e">
        <f t="shared" si="59"/>
        <v>#NUM!</v>
      </c>
      <c r="AM76" s="62" t="e">
        <f t="shared" si="60"/>
        <v>#NUM!</v>
      </c>
      <c r="AN76" s="62">
        <f ca="1">AVERAGE(OFFSET($AM$3,0,0,'Données projet'!$E$10+1,1))-AVERAGE(OFFSET($H$3,0,0,'Données projet'!$E$10+1,1))</f>
        <v>86.460089663462668</v>
      </c>
      <c r="AO76" s="62">
        <f t="shared" si="61"/>
        <v>131.79211200949311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</v>
      </c>
      <c r="BD76" s="13">
        <f>IF(A76&lt;'Données projet'!$A$88,$BA$205^A76,IF(A76='Données projet'!$A$88,'Données projet'!$B$88,BD75+BC76-BL75))</f>
        <v>146</v>
      </c>
      <c r="BE76" s="14">
        <f>BD76*VLOOKUP('Données projet'!$B$11,Paramètres!$A$1:$I$88,3,0)*VLOOKUP('Données projet'!$B$11,Paramètres!$A$1:$I$88,5,0)</f>
        <v>157.15440000000001</v>
      </c>
      <c r="BF76" s="14">
        <f t="shared" si="99"/>
        <v>40.200013591870956</v>
      </c>
      <c r="BG76" s="22">
        <f t="shared" si="63"/>
        <v>343.72560367250861</v>
      </c>
      <c r="BH76" s="62">
        <f t="shared" si="64"/>
        <v>637.05893700584193</v>
      </c>
      <c r="BI76" s="62">
        <f ca="1">AVERAGE(OFFSET($BH$3,0,0,'Données projet'!$E$11+1,1))-AVERAGE(OFFSET($H$3,0,0,'Données projet'!$E$11+1,1))</f>
        <v>191.48961138243084</v>
      </c>
      <c r="BJ76" s="62">
        <f t="shared" si="65"/>
        <v>123.64211675233031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100"/>
        <v>#N/A</v>
      </c>
      <c r="CB76" s="22" t="e">
        <f t="shared" si="67"/>
        <v>#N/A</v>
      </c>
      <c r="CC76" s="62" t="e">
        <f t="shared" si="68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69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25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21.645000000000024</v>
      </c>
      <c r="D77" s="12">
        <f t="shared" si="96"/>
        <v>6.9738729562485196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220.91761580262036</v>
      </c>
      <c r="H77" s="70">
        <f t="shared" si="57"/>
        <v>343.17787039879954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9.5</v>
      </c>
      <c r="N77" s="14">
        <f>IF(A77&lt;'Données projet'!$A$36,$K$205^A77,IF(A77='Données projet'!$A$36,'Données projet'!$B$36,N76+M77-V76))</f>
        <v>215.5</v>
      </c>
      <c r="O77" s="14">
        <f>N77*VLOOKUP('Données projet'!$B$9,Paramètres!$A$1:$I$88,3,0)*VLOOKUP('Données projet'!$B$9,Paramètres!$A$1:$I$88,5,0)</f>
        <v>100.854</v>
      </c>
      <c r="P77" s="14">
        <f t="shared" si="97"/>
        <v>27.165350469705437</v>
      </c>
      <c r="Q77" s="22">
        <f t="shared" si="54"/>
        <v>222.96703540140365</v>
      </c>
      <c r="R77" s="62">
        <f t="shared" si="55"/>
        <v>516.30036873473694</v>
      </c>
      <c r="S77" s="62">
        <f ca="1">AVERAGE(OFFSET($R$3,0,0,'Données projet'!$E$9+1,1))-AVERAGE(OFFSET($H$3,0,0,'Données projet'!$E$9+1,1))</f>
        <v>107.50488288359907</v>
      </c>
      <c r="T77" s="62">
        <f t="shared" si="56"/>
        <v>74.47942577721966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IF(A77&lt;'Données projet'!$A$62,$AF$205^A77,IF(A77='Données projet'!$A$62,'Données projet'!$B$62,AI76+AH77-AQ76))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98"/>
        <v>#NUM!</v>
      </c>
      <c r="AL77" s="22" t="e">
        <f t="shared" si="59"/>
        <v>#NUM!</v>
      </c>
      <c r="AM77" s="62" t="e">
        <f t="shared" si="60"/>
        <v>#NUM!</v>
      </c>
      <c r="AN77" s="62">
        <f ca="1">AVERAGE(OFFSET($AM$3,0,0,'Données projet'!$E$10+1,1))-AVERAGE(OFFSET($H$3,0,0,'Données projet'!$E$10+1,1))</f>
        <v>86.460089663462668</v>
      </c>
      <c r="AO77" s="62">
        <f t="shared" si="61"/>
        <v>131.79211200949311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</v>
      </c>
      <c r="BD77" s="13">
        <f>IF(A77&lt;'Données projet'!$A$88,$BA$205^A77,IF(A77='Données projet'!$A$88,'Données projet'!$B$88,BD76+BC77-BL76))</f>
        <v>148</v>
      </c>
      <c r="BE77" s="14">
        <f>BD77*VLOOKUP('Données projet'!$B$11,Paramètres!$A$1:$I$88,3,0)*VLOOKUP('Données projet'!$B$11,Paramètres!$A$1:$I$88,5,0)</f>
        <v>159.30719999999999</v>
      </c>
      <c r="BF77" s="14">
        <f t="shared" si="99"/>
        <v>40.686212990054052</v>
      </c>
      <c r="BG77" s="22">
        <f t="shared" si="63"/>
        <v>348.32186095767747</v>
      </c>
      <c r="BH77" s="62">
        <f t="shared" si="64"/>
        <v>641.65519429101073</v>
      </c>
      <c r="BI77" s="62">
        <f ca="1">AVERAGE(OFFSET($BH$3,0,0,'Données projet'!$E$11+1,1))-AVERAGE(OFFSET($H$3,0,0,'Données projet'!$E$11+1,1))</f>
        <v>191.48961138243084</v>
      </c>
      <c r="BJ77" s="62">
        <f t="shared" si="65"/>
        <v>123.64211675233031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100"/>
        <v>#N/A</v>
      </c>
      <c r="CB77" s="22" t="e">
        <f t="shared" si="67"/>
        <v>#N/A</v>
      </c>
      <c r="CC77" s="62" t="e">
        <f t="shared" si="68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69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25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21.937500000000025</v>
      </c>
      <c r="D78" s="12">
        <f t="shared" si="96"/>
        <v>7.0570796038653896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223.81780746843478</v>
      </c>
      <c r="H78" s="70">
        <f t="shared" si="57"/>
        <v>343.83222614339888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225</v>
      </c>
      <c r="L78" s="13">
        <f>VLOOKUP(A78,'Données projet'!$A$35:$I$55,9,0)</f>
        <v>9.5</v>
      </c>
      <c r="M78" s="13">
        <f t="array" ref="M78">INDEX(L:L,MIN(IF(ISNUMBER(L78:L274),ROW(L78:L274),"")))</f>
        <v>9.5</v>
      </c>
      <c r="N78" s="14">
        <f>IF(A78&lt;'Données projet'!$A$36,$K$205^A78,IF(A78='Données projet'!$A$36,'Données projet'!$B$36,N77+M78-V77))</f>
        <v>225</v>
      </c>
      <c r="O78" s="14">
        <f>N78*VLOOKUP('Données projet'!$B$9,Paramètres!$A$1:$I$88,3,0)*VLOOKUP('Données projet'!$B$9,Paramètres!$A$1:$I$88,5,0)</f>
        <v>105.3</v>
      </c>
      <c r="P78" s="14">
        <f t="shared" si="97"/>
        <v>28.220829418515034</v>
      </c>
      <c r="Q78" s="22">
        <f t="shared" si="54"/>
        <v>232.54877790391367</v>
      </c>
      <c r="R78" s="62">
        <f t="shared" si="55"/>
        <v>525.88211123724705</v>
      </c>
      <c r="S78" s="62">
        <f ca="1">AVERAGE(OFFSET($R$3,0,0,'Données projet'!$E$9+1,1))-AVERAGE(OFFSET($H$3,0,0,'Données projet'!$E$9+1,1))</f>
        <v>107.50488288359907</v>
      </c>
      <c r="T78" s="62">
        <f t="shared" si="56"/>
        <v>74.47942577721966</v>
      </c>
      <c r="U78" s="16">
        <f>IF(ISNA(VLOOKUP(A78,'Données projet'!$A$35:$I$55,3,0)),0,VLOOKUP(A78,'Données projet'!$A$35:$I$55,3,0))</f>
        <v>4</v>
      </c>
      <c r="V78" s="16">
        <f>IF(ISNA(VLOOKUP(A78,'Données projet'!$A$35:$I$55,4,0)),0,VLOOKUP(A78,'Données projet'!$A$35:$I$55,4,0))</f>
        <v>75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IF(A78&lt;'Données projet'!$A$62,$AF$205^A78,IF(A78='Données projet'!$A$62,'Données projet'!$B$62,AI77+AH78-AQ77))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98"/>
        <v>#NUM!</v>
      </c>
      <c r="AL78" s="22" t="e">
        <f t="shared" si="59"/>
        <v>#NUM!</v>
      </c>
      <c r="AM78" s="62" t="e">
        <f t="shared" si="60"/>
        <v>#NUM!</v>
      </c>
      <c r="AN78" s="62">
        <f ca="1">AVERAGE(OFFSET($AM$3,0,0,'Données projet'!$E$10+1,1))-AVERAGE(OFFSET($H$3,0,0,'Données projet'!$E$10+1,1))</f>
        <v>86.460089663462668</v>
      </c>
      <c r="AO78" s="62">
        <f t="shared" si="61"/>
        <v>131.79211200949311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2</v>
      </c>
      <c r="BD78" s="13">
        <f>IF(A78&lt;'Données projet'!$A$88,$BA$205^A78,IF(A78='Données projet'!$A$88,'Données projet'!$B$88,BD77+BC78-BL77))</f>
        <v>150</v>
      </c>
      <c r="BE78" s="14">
        <f>BD78*VLOOKUP('Données projet'!$B$11,Paramètres!$A$1:$I$88,3,0)*VLOOKUP('Données projet'!$B$11,Paramètres!$A$1:$I$88,5,0)</f>
        <v>161.45999999999998</v>
      </c>
      <c r="BF78" s="14">
        <f t="shared" si="99"/>
        <v>41.171648186302534</v>
      </c>
      <c r="BG78" s="22">
        <f t="shared" si="63"/>
        <v>352.9167872578102</v>
      </c>
      <c r="BH78" s="62">
        <f t="shared" si="64"/>
        <v>646.25012059114351</v>
      </c>
      <c r="BI78" s="62">
        <f ca="1">AVERAGE(OFFSET($BH$3,0,0,'Données projet'!$E$11+1,1))-AVERAGE(OFFSET($H$3,0,0,'Données projet'!$E$11+1,1))</f>
        <v>191.48961138243084</v>
      </c>
      <c r="BJ78" s="62">
        <f t="shared" si="65"/>
        <v>123.64211675233031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100"/>
        <v>#N/A</v>
      </c>
      <c r="CB78" s="22" t="e">
        <f t="shared" si="67"/>
        <v>#N/A</v>
      </c>
      <c r="CC78" s="62" t="e">
        <f t="shared" si="68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69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25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22.230000000000025</v>
      </c>
      <c r="D79" s="12">
        <f t="shared" si="96"/>
        <v>7.1401572108804467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226.71700303135802</v>
      </c>
      <c r="H79" s="70">
        <f t="shared" si="57"/>
        <v>344.48635714228345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</v>
      </c>
      <c r="N79" s="14">
        <f>IF(A79&lt;'Données projet'!$A$36,$K$205^A79,IF(A79='Données projet'!$A$36,'Données projet'!$B$36,N78+M79-V78))</f>
        <v>158</v>
      </c>
      <c r="O79" s="14">
        <f>N79*VLOOKUP('Données projet'!$B$9,Paramètres!$A$1:$I$88,3,0)*VLOOKUP('Données projet'!$B$9,Paramètres!$A$1:$I$88,5,0)</f>
        <v>73.944000000000003</v>
      </c>
      <c r="P79" s="14">
        <f t="shared" si="97"/>
        <v>20.649745460165708</v>
      </c>
      <c r="Q79" s="22">
        <f t="shared" si="54"/>
        <v>164.75077334312192</v>
      </c>
      <c r="R79" s="62">
        <f t="shared" si="55"/>
        <v>458.08410667645524</v>
      </c>
      <c r="S79" s="62">
        <f ca="1">AVERAGE(OFFSET($R$3,0,0,'Données projet'!$E$9+1,1))-AVERAGE(OFFSET($H$3,0,0,'Données projet'!$E$9+1,1))</f>
        <v>107.50488288359907</v>
      </c>
      <c r="T79" s="62">
        <f t="shared" si="56"/>
        <v>74.47942577721966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IF(A79&lt;'Données projet'!$A$62,$AF$205^A79,IF(A79='Données projet'!$A$62,'Données projet'!$B$62,AI78+AH79-AQ78))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98"/>
        <v>#NUM!</v>
      </c>
      <c r="AL79" s="22" t="e">
        <f t="shared" si="59"/>
        <v>#NUM!</v>
      </c>
      <c r="AM79" s="62" t="e">
        <f t="shared" si="60"/>
        <v>#NUM!</v>
      </c>
      <c r="AN79" s="62">
        <f ca="1">AVERAGE(OFFSET($AM$3,0,0,'Données projet'!$E$10+1,1))-AVERAGE(OFFSET($H$3,0,0,'Données projet'!$E$10+1,1))</f>
        <v>86.460089663462668</v>
      </c>
      <c r="AO79" s="62">
        <f t="shared" si="61"/>
        <v>131.79211200949311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</v>
      </c>
      <c r="BD79" s="13">
        <f>IF(A79&lt;'Données projet'!$A$88,$BA$205^A79,IF(A79='Données projet'!$A$88,'Données projet'!$B$88,BD78+BC79-BL78))</f>
        <v>152</v>
      </c>
      <c r="BE79" s="14">
        <f>BD79*VLOOKUP('Données projet'!$B$11,Paramètres!$A$1:$I$88,3,0)*VLOOKUP('Données projet'!$B$11,Paramètres!$A$1:$I$88,5,0)</f>
        <v>163.61279999999999</v>
      </c>
      <c r="BF79" s="14">
        <f t="shared" si="99"/>
        <v>41.656330547871804</v>
      </c>
      <c r="BG79" s="22">
        <f t="shared" si="63"/>
        <v>357.51040237087665</v>
      </c>
      <c r="BH79" s="62">
        <f t="shared" si="64"/>
        <v>650.84373570420996</v>
      </c>
      <c r="BI79" s="62">
        <f ca="1">AVERAGE(OFFSET($BH$3,0,0,'Données projet'!$E$11+1,1))-AVERAGE(OFFSET($H$3,0,0,'Données projet'!$E$11+1,1))</f>
        <v>191.48961138243084</v>
      </c>
      <c r="BJ79" s="62">
        <f t="shared" si="65"/>
        <v>123.64211675233031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100"/>
        <v>#N/A</v>
      </c>
      <c r="CB79" s="22" t="e">
        <f t="shared" si="67"/>
        <v>#N/A</v>
      </c>
      <c r="CC79" s="62" t="e">
        <f t="shared" si="68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69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25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22.522500000000026</v>
      </c>
      <c r="D80" s="12">
        <f t="shared" si="96"/>
        <v>7.2231076714913325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229.6152171132666</v>
      </c>
      <c r="H80" s="70">
        <f t="shared" si="57"/>
        <v>345.14026669451408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</v>
      </c>
      <c r="N80" s="14">
        <f>IF(A80&lt;'Données projet'!$A$36,$K$205^A80,IF(A80='Données projet'!$A$36,'Données projet'!$B$36,N79+M80-V79))</f>
        <v>166</v>
      </c>
      <c r="O80" s="14">
        <f>N80*VLOOKUP('Données projet'!$B$9,Paramètres!$A$1:$I$88,3,0)*VLOOKUP('Données projet'!$B$9,Paramètres!$A$1:$I$88,5,0)</f>
        <v>77.688000000000002</v>
      </c>
      <c r="P80" s="14">
        <f t="shared" si="97"/>
        <v>21.570926907728207</v>
      </c>
      <c r="Q80" s="22">
        <f t="shared" si="54"/>
        <v>172.87596436429328</v>
      </c>
      <c r="R80" s="62">
        <f t="shared" si="55"/>
        <v>466.2092976976266</v>
      </c>
      <c r="S80" s="62">
        <f ca="1">AVERAGE(OFFSET($R$3,0,0,'Données projet'!$E$9+1,1))-AVERAGE(OFFSET($H$3,0,0,'Données projet'!$E$9+1,1))</f>
        <v>107.50488288359907</v>
      </c>
      <c r="T80" s="62">
        <f t="shared" si="56"/>
        <v>74.47942577721966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IF(A80&lt;'Données projet'!$A$62,$AF$205^A80,IF(A80='Données projet'!$A$62,'Données projet'!$B$62,AI79+AH80-AQ79))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98"/>
        <v>#NUM!</v>
      </c>
      <c r="AL80" s="22" t="e">
        <f t="shared" si="59"/>
        <v>#NUM!</v>
      </c>
      <c r="AM80" s="62" t="e">
        <f t="shared" si="60"/>
        <v>#NUM!</v>
      </c>
      <c r="AN80" s="62">
        <f ca="1">AVERAGE(OFFSET($AM$3,0,0,'Données projet'!$E$10+1,1))-AVERAGE(OFFSET($H$3,0,0,'Données projet'!$E$10+1,1))</f>
        <v>86.460089663462668</v>
      </c>
      <c r="AO80" s="62">
        <f t="shared" si="61"/>
        <v>131.79211200949311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</v>
      </c>
      <c r="BD80" s="13">
        <f>IF(A80&lt;'Données projet'!$A$88,$BA$205^A80,IF(A80='Données projet'!$A$88,'Données projet'!$B$88,BD79+BC80-BL79))</f>
        <v>154</v>
      </c>
      <c r="BE80" s="14">
        <f>BD80*VLOOKUP('Données projet'!$B$11,Paramètres!$A$1:$I$88,3,0)*VLOOKUP('Données projet'!$B$11,Paramètres!$A$1:$I$88,5,0)</f>
        <v>165.76559999999998</v>
      </c>
      <c r="BF80" s="14">
        <f t="shared" si="99"/>
        <v>42.140271125684265</v>
      </c>
      <c r="BG80" s="22">
        <f t="shared" si="63"/>
        <v>362.10272554390008</v>
      </c>
      <c r="BH80" s="62">
        <f t="shared" si="64"/>
        <v>655.43605887723334</v>
      </c>
      <c r="BI80" s="62">
        <f ca="1">AVERAGE(OFFSET($BH$3,0,0,'Données projet'!$E$11+1,1))-AVERAGE(OFFSET($H$3,0,0,'Données projet'!$E$11+1,1))</f>
        <v>191.48961138243084</v>
      </c>
      <c r="BJ80" s="62">
        <f t="shared" si="65"/>
        <v>123.64211675233031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100"/>
        <v>#N/A</v>
      </c>
      <c r="CB80" s="22" t="e">
        <f t="shared" si="67"/>
        <v>#N/A</v>
      </c>
      <c r="CC80" s="62" t="e">
        <f t="shared" si="68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69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25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22.815000000000026</v>
      </c>
      <c r="D81" s="12">
        <f t="shared" si="96"/>
        <v>7.3059328278672933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232.51246393441443</v>
      </c>
      <c r="H81" s="70">
        <f t="shared" si="57"/>
        <v>345.79395800853558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</v>
      </c>
      <c r="N81" s="14">
        <f>IF(A81&lt;'Données projet'!$A$36,$K$205^A81,IF(A81='Données projet'!$A$36,'Données projet'!$B$36,N80+M81-V80))</f>
        <v>174</v>
      </c>
      <c r="O81" s="14">
        <f>N81*VLOOKUP('Données projet'!$B$9,Paramètres!$A$1:$I$88,3,0)*VLOOKUP('Données projet'!$B$9,Paramètres!$A$1:$I$88,5,0)</f>
        <v>81.432000000000002</v>
      </c>
      <c r="P81" s="14">
        <f t="shared" si="97"/>
        <v>22.486953220240881</v>
      </c>
      <c r="Q81" s="22">
        <f t="shared" si="54"/>
        <v>180.99217685858619</v>
      </c>
      <c r="R81" s="62">
        <f t="shared" si="55"/>
        <v>474.32551019191953</v>
      </c>
      <c r="S81" s="62">
        <f ca="1">AVERAGE(OFFSET($R$3,0,0,'Données projet'!$E$9+1,1))-AVERAGE(OFFSET($H$3,0,0,'Données projet'!$E$9+1,1))</f>
        <v>107.50488288359907</v>
      </c>
      <c r="T81" s="62">
        <f t="shared" si="56"/>
        <v>74.47942577721966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IF(A81&lt;'Données projet'!$A$62,$AF$205^A81,IF(A81='Données projet'!$A$62,'Données projet'!$B$62,AI80+AH81-AQ80))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98"/>
        <v>#NUM!</v>
      </c>
      <c r="AL81" s="22" t="e">
        <f t="shared" si="59"/>
        <v>#NUM!</v>
      </c>
      <c r="AM81" s="62" t="e">
        <f t="shared" si="60"/>
        <v>#NUM!</v>
      </c>
      <c r="AN81" s="62">
        <f ca="1">AVERAGE(OFFSET($AM$3,0,0,'Données projet'!$E$10+1,1))-AVERAGE(OFFSET($H$3,0,0,'Données projet'!$E$10+1,1))</f>
        <v>86.460089663462668</v>
      </c>
      <c r="AO81" s="62">
        <f t="shared" si="61"/>
        <v>131.79211200949311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</v>
      </c>
      <c r="BD81" s="13">
        <f>IF(A81&lt;'Données projet'!$A$88,$BA$205^A81,IF(A81='Données projet'!$A$88,'Données projet'!$B$88,BD80+BC81-BL80))</f>
        <v>156</v>
      </c>
      <c r="BE81" s="14">
        <f>BD81*VLOOKUP('Données projet'!$B$11,Paramètres!$A$1:$I$88,3,0)*VLOOKUP('Données projet'!$B$11,Paramètres!$A$1:$I$88,5,0)</f>
        <v>167.91839999999999</v>
      </c>
      <c r="BF81" s="14">
        <f t="shared" si="99"/>
        <v>42.623480667123864</v>
      </c>
      <c r="BG81" s="22">
        <f t="shared" si="63"/>
        <v>366.69377549524069</v>
      </c>
      <c r="BH81" s="62">
        <f t="shared" si="64"/>
        <v>660.027108828574</v>
      </c>
      <c r="BI81" s="62">
        <f ca="1">AVERAGE(OFFSET($BH$3,0,0,'Données projet'!$E$11+1,1))-AVERAGE(OFFSET($H$3,0,0,'Données projet'!$E$11+1,1))</f>
        <v>191.48961138243084</v>
      </c>
      <c r="BJ81" s="62">
        <f t="shared" si="65"/>
        <v>123.64211675233031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100"/>
        <v>#N/A</v>
      </c>
      <c r="CB81" s="22" t="e">
        <f t="shared" si="67"/>
        <v>#N/A</v>
      </c>
      <c r="CC81" s="62" t="e">
        <f t="shared" si="68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69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25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23.107500000000027</v>
      </c>
      <c r="D82" s="12">
        <f t="shared" si="96"/>
        <v>7.3886344722265829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235.40875732946859</v>
      </c>
      <c r="H82" s="70">
        <f t="shared" si="57"/>
        <v>346.44743420579465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</v>
      </c>
      <c r="N82" s="14">
        <f>IF(A82&lt;'Données projet'!$A$36,$K$205^A82,IF(A82='Données projet'!$A$36,'Données projet'!$B$36,N81+M82-V81))</f>
        <v>182</v>
      </c>
      <c r="O82" s="14">
        <f>N82*VLOOKUP('Données projet'!$B$9,Paramètres!$A$1:$I$88,3,0)*VLOOKUP('Données projet'!$B$9,Paramètres!$A$1:$I$88,5,0)</f>
        <v>85.176000000000002</v>
      </c>
      <c r="P82" s="14">
        <f t="shared" si="97"/>
        <v>23.398088487656441</v>
      </c>
      <c r="Q82" s="22">
        <f t="shared" si="54"/>
        <v>189.09987078266829</v>
      </c>
      <c r="R82" s="62">
        <f t="shared" si="55"/>
        <v>482.4332041160016</v>
      </c>
      <c r="S82" s="62">
        <f ca="1">AVERAGE(OFFSET($R$3,0,0,'Données projet'!$E$9+1,1))-AVERAGE(OFFSET($H$3,0,0,'Données projet'!$E$9+1,1))</f>
        <v>107.50488288359907</v>
      </c>
      <c r="T82" s="62">
        <f t="shared" si="56"/>
        <v>74.47942577721966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IF(A82&lt;'Données projet'!$A$62,$AF$205^A82,IF(A82='Données projet'!$A$62,'Données projet'!$B$62,AI81+AH82-AQ81))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98"/>
        <v>#NUM!</v>
      </c>
      <c r="AL82" s="22" t="e">
        <f t="shared" si="59"/>
        <v>#NUM!</v>
      </c>
      <c r="AM82" s="62" t="e">
        <f t="shared" si="60"/>
        <v>#NUM!</v>
      </c>
      <c r="AN82" s="62">
        <f ca="1">AVERAGE(OFFSET($AM$3,0,0,'Données projet'!$E$10+1,1))-AVERAGE(OFFSET($H$3,0,0,'Données projet'!$E$10+1,1))</f>
        <v>86.460089663462668</v>
      </c>
      <c r="AO82" s="62">
        <f t="shared" si="61"/>
        <v>131.79211200949311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</v>
      </c>
      <c r="BD82" s="13">
        <f>IF(A82&lt;'Données projet'!$A$88,$BA$205^A82,IF(A82='Données projet'!$A$88,'Données projet'!$B$88,BD81+BC82-BL81))</f>
        <v>158</v>
      </c>
      <c r="BE82" s="14">
        <f>BD82*VLOOKUP('Données projet'!$B$11,Paramètres!$A$1:$I$88,3,0)*VLOOKUP('Données projet'!$B$11,Paramètres!$A$1:$I$88,5,0)</f>
        <v>170.0712</v>
      </c>
      <c r="BF82" s="14">
        <f t="shared" si="99"/>
        <v>43.10596962815594</v>
      </c>
      <c r="BG82" s="22">
        <f t="shared" si="63"/>
        <v>371.28357043570492</v>
      </c>
      <c r="BH82" s="62">
        <f t="shared" si="64"/>
        <v>664.61690376903823</v>
      </c>
      <c r="BI82" s="62">
        <f ca="1">AVERAGE(OFFSET($BH$3,0,0,'Données projet'!$E$11+1,1))-AVERAGE(OFFSET($H$3,0,0,'Données projet'!$E$11+1,1))</f>
        <v>191.48961138243084</v>
      </c>
      <c r="BJ82" s="62">
        <f t="shared" si="65"/>
        <v>123.64211675233031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100"/>
        <v>#N/A</v>
      </c>
      <c r="CB82" s="22" t="e">
        <f t="shared" si="67"/>
        <v>#N/A</v>
      </c>
      <c r="CC82" s="62" t="e">
        <f t="shared" si="68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69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25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23.400000000000027</v>
      </c>
      <c r="D83" s="12">
        <f t="shared" si="96"/>
        <v>7.4712143488056899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238.30411076271082</v>
      </c>
      <c r="H83" s="70">
        <f t="shared" si="57"/>
        <v>347.10069832416991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</v>
      </c>
      <c r="N83" s="14">
        <f>IF(A83&lt;'Données projet'!$A$36,$K$205^A83,IF(A83='Données projet'!$A$36,'Données projet'!$B$36,N82+M83-V82))</f>
        <v>190</v>
      </c>
      <c r="O83" s="14">
        <f>N83*VLOOKUP('Données projet'!$B$9,Paramètres!$A$1:$I$88,3,0)*VLOOKUP('Données projet'!$B$9,Paramètres!$A$1:$I$88,5,0)</f>
        <v>88.919999999999987</v>
      </c>
      <c r="P83" s="14">
        <f t="shared" si="97"/>
        <v>24.30457227046648</v>
      </c>
      <c r="Q83" s="22">
        <f t="shared" si="54"/>
        <v>197.19946337106239</v>
      </c>
      <c r="R83" s="62">
        <f t="shared" si="55"/>
        <v>490.53279670439571</v>
      </c>
      <c r="S83" s="62">
        <f ca="1">AVERAGE(OFFSET($R$3,0,0,'Données projet'!$E$9+1,1))-AVERAGE(OFFSET($H$3,0,0,'Données projet'!$E$9+1,1))</f>
        <v>107.50488288359907</v>
      </c>
      <c r="T83" s="62">
        <f t="shared" si="56"/>
        <v>74.47942577721966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IF(A83&lt;'Données projet'!$A$62,$AF$205^A83,IF(A83='Données projet'!$A$62,'Données projet'!$B$62,AI82+AH83-AQ82))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98"/>
        <v>#NUM!</v>
      </c>
      <c r="AL83" s="22" t="e">
        <f t="shared" si="59"/>
        <v>#NUM!</v>
      </c>
      <c r="AM83" s="62" t="e">
        <f t="shared" si="60"/>
        <v>#NUM!</v>
      </c>
      <c r="AN83" s="62">
        <f ca="1">AVERAGE(OFFSET($AM$3,0,0,'Données projet'!$E$10+1,1))-AVERAGE(OFFSET($H$3,0,0,'Données projet'!$E$10+1,1))</f>
        <v>86.460089663462668</v>
      </c>
      <c r="AO83" s="62">
        <f t="shared" si="61"/>
        <v>131.79211200949311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2</v>
      </c>
      <c r="BD83" s="13">
        <f>IF(A83&lt;'Données projet'!$A$88,$BA$205^A83,IF(A83='Données projet'!$A$88,'Données projet'!$B$88,BD82+BC83-BL82))</f>
        <v>160</v>
      </c>
      <c r="BE83" s="14">
        <f>BD83*VLOOKUP('Données projet'!$B$11,Paramètres!$A$1:$I$88,3,0)*VLOOKUP('Données projet'!$B$11,Paramètres!$A$1:$I$88,5,0)</f>
        <v>172.22399999999999</v>
      </c>
      <c r="BF83" s="14">
        <f t="shared" si="99"/>
        <v>43.587748184815709</v>
      </c>
      <c r="BG83" s="22">
        <f t="shared" si="63"/>
        <v>375.87212808855401</v>
      </c>
      <c r="BH83" s="62">
        <f t="shared" si="64"/>
        <v>669.20546142188732</v>
      </c>
      <c r="BI83" s="62">
        <f ca="1">AVERAGE(OFFSET($BH$3,0,0,'Données projet'!$E$11+1,1))-AVERAGE(OFFSET($H$3,0,0,'Données projet'!$E$11+1,1))</f>
        <v>191.48961138243084</v>
      </c>
      <c r="BJ83" s="62">
        <f t="shared" si="65"/>
        <v>123.64211675233031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100"/>
        <v>#N/A</v>
      </c>
      <c r="CB83" s="22" t="e">
        <f t="shared" si="67"/>
        <v>#N/A</v>
      </c>
      <c r="CC83" s="62" t="e">
        <f t="shared" si="68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69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25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23.692500000000027</v>
      </c>
      <c r="D84" s="12">
        <f t="shared" si="96"/>
        <v>7.5536741557273217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241.19853734245672</v>
      </c>
      <c r="H84" s="70">
        <f t="shared" si="57"/>
        <v>347.75375332122513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</v>
      </c>
      <c r="N84" s="14">
        <f>IF(A84&lt;'Données projet'!$A$36,$K$205^A84,IF(A84='Données projet'!$A$36,'Données projet'!$B$36,N83+M84-V83))</f>
        <v>198</v>
      </c>
      <c r="O84" s="14">
        <f>N84*VLOOKUP('Données projet'!$B$9,Paramètres!$A$1:$I$88,3,0)*VLOOKUP('Données projet'!$B$9,Paramètres!$A$1:$I$88,5,0)</f>
        <v>92.664000000000001</v>
      </c>
      <c r="P84" s="14">
        <f t="shared" si="97"/>
        <v>25.206622814445748</v>
      </c>
      <c r="Q84" s="22">
        <f t="shared" si="54"/>
        <v>205.29133473515969</v>
      </c>
      <c r="R84" s="62">
        <f t="shared" si="55"/>
        <v>498.62466806849301</v>
      </c>
      <c r="S84" s="62">
        <f ca="1">AVERAGE(OFFSET($R$3,0,0,'Données projet'!$E$9+1,1))-AVERAGE(OFFSET($H$3,0,0,'Données projet'!$E$9+1,1))</f>
        <v>107.50488288359907</v>
      </c>
      <c r="T84" s="62">
        <f t="shared" si="56"/>
        <v>74.47942577721966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98"/>
        <v>#NUM!</v>
      </c>
      <c r="AL84" s="22" t="e">
        <f t="shared" si="59"/>
        <v>#NUM!</v>
      </c>
      <c r="AM84" s="62" t="e">
        <f t="shared" si="60"/>
        <v>#NUM!</v>
      </c>
      <c r="AN84" s="62">
        <f ca="1">AVERAGE(OFFSET($AM$3,0,0,'Données projet'!$E$10+1,1))-AVERAGE(OFFSET($H$3,0,0,'Données projet'!$E$10+1,1))</f>
        <v>86.460089663462668</v>
      </c>
      <c r="AO84" s="62">
        <f t="shared" si="61"/>
        <v>131.79211200949311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</v>
      </c>
      <c r="BD84" s="13">
        <f>IF(A84&lt;'Données projet'!$A$88,$BA$205^A84,IF(A84='Données projet'!$A$88,'Données projet'!$B$88,BD83+BC84-BL83))</f>
        <v>162</v>
      </c>
      <c r="BE84" s="14">
        <f>BD84*VLOOKUP('Données projet'!$B$11,Paramètres!$A$1:$I$88,3,0)*VLOOKUP('Données projet'!$B$11,Paramètres!$A$1:$I$88,5,0)</f>
        <v>174.37679999999997</v>
      </c>
      <c r="BF84" s="14">
        <f t="shared" si="99"/>
        <v>44.06882624410639</v>
      </c>
      <c r="BG84" s="22">
        <f t="shared" si="63"/>
        <v>380.45946570848531</v>
      </c>
      <c r="BH84" s="62">
        <f t="shared" si="64"/>
        <v>673.79279904181863</v>
      </c>
      <c r="BI84" s="62">
        <f ca="1">AVERAGE(OFFSET($BH$3,0,0,'Données projet'!$E$11+1,1))-AVERAGE(OFFSET($H$3,0,0,'Données projet'!$E$11+1,1))</f>
        <v>191.48961138243084</v>
      </c>
      <c r="BJ84" s="62">
        <f t="shared" si="65"/>
        <v>123.64211675233031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100"/>
        <v>#N/A</v>
      </c>
      <c r="CB84" s="22" t="e">
        <f t="shared" si="67"/>
        <v>#N/A</v>
      </c>
      <c r="CC84" s="62" t="e">
        <f t="shared" si="68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69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25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23.985000000000028</v>
      </c>
      <c r="D85" s="12">
        <f t="shared" si="96"/>
        <v>7.636015546773451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244.09204983474265</v>
      </c>
      <c r="H85" s="70">
        <f t="shared" si="57"/>
        <v>348.40660207729712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</v>
      </c>
      <c r="N85" s="14">
        <f>IF(A85&lt;'Données projet'!$A$36,$K$205^A85,IF(A85='Données projet'!$A$36,'Données projet'!$B$36,N84+M85-V84))</f>
        <v>206</v>
      </c>
      <c r="O85" s="14">
        <f>N85*VLOOKUP('Données projet'!$B$9,Paramètres!$A$1:$I$88,3,0)*VLOOKUP('Données projet'!$B$9,Paramètres!$A$1:$I$88,5,0)</f>
        <v>96.408000000000001</v>
      </c>
      <c r="P85" s="14">
        <f t="shared" si="97"/>
        <v>26.104439731213546</v>
      </c>
      <c r="Q85" s="22">
        <f t="shared" si="54"/>
        <v>213.37583253186358</v>
      </c>
      <c r="R85" s="62">
        <f t="shared" si="55"/>
        <v>506.70916586519689</v>
      </c>
      <c r="S85" s="62">
        <f ca="1">AVERAGE(OFFSET($R$3,0,0,'Données projet'!$E$9+1,1))-AVERAGE(OFFSET($H$3,0,0,'Données projet'!$E$9+1,1))</f>
        <v>107.50488288359907</v>
      </c>
      <c r="T85" s="62">
        <f t="shared" si="56"/>
        <v>74.47942577721966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98"/>
        <v>#NUM!</v>
      </c>
      <c r="AL85" s="22" t="e">
        <f t="shared" si="59"/>
        <v>#NUM!</v>
      </c>
      <c r="AM85" s="62" t="e">
        <f t="shared" si="60"/>
        <v>#NUM!</v>
      </c>
      <c r="AN85" s="62">
        <f ca="1">AVERAGE(OFFSET($AM$3,0,0,'Données projet'!$E$10+1,1))-AVERAGE(OFFSET($H$3,0,0,'Données projet'!$E$10+1,1))</f>
        <v>86.460089663462668</v>
      </c>
      <c r="AO85" s="62">
        <f t="shared" si="61"/>
        <v>131.79211200949311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</v>
      </c>
      <c r="BD85" s="13">
        <f>IF(A85&lt;'Données projet'!$A$88,$BA$205^A85,IF(A85='Données projet'!$A$88,'Données projet'!$B$88,BD84+BC85-BL84))</f>
        <v>164</v>
      </c>
      <c r="BE85" s="14">
        <f>BD85*VLOOKUP('Données projet'!$B$11,Paramètres!$A$1:$I$88,3,0)*VLOOKUP('Données projet'!$B$11,Paramètres!$A$1:$I$88,5,0)</f>
        <v>176.52959999999999</v>
      </c>
      <c r="BF85" s="14">
        <f t="shared" si="99"/>
        <v>44.549213454343487</v>
      </c>
      <c r="BG85" s="22">
        <f t="shared" si="63"/>
        <v>385.04560009964825</v>
      </c>
      <c r="BH85" s="62">
        <f t="shared" si="64"/>
        <v>678.37893343298151</v>
      </c>
      <c r="BI85" s="62">
        <f ca="1">AVERAGE(OFFSET($BH$3,0,0,'Données projet'!$E$11+1,1))-AVERAGE(OFFSET($H$3,0,0,'Données projet'!$E$11+1,1))</f>
        <v>191.48961138243084</v>
      </c>
      <c r="BJ85" s="62">
        <f t="shared" si="65"/>
        <v>123.64211675233031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100"/>
        <v>#N/A</v>
      </c>
      <c r="CB85" s="22" t="e">
        <f t="shared" si="67"/>
        <v>#N/A</v>
      </c>
      <c r="CC85" s="62" t="e">
        <f t="shared" si="68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69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25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24.277500000000028</v>
      </c>
      <c r="D86" s="12">
        <f t="shared" si="96"/>
        <v>7.7182401330694921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246.98466067632614</v>
      </c>
      <c r="H86" s="70">
        <f t="shared" si="57"/>
        <v>349.05924739842942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</v>
      </c>
      <c r="N86" s="14">
        <f>IF(A86&lt;'Données projet'!$A$36,$K$205^A86,IF(A86='Données projet'!$A$36,'Données projet'!$B$36,N85+M86-V85))</f>
        <v>214</v>
      </c>
      <c r="O86" s="14">
        <f>N86*VLOOKUP('Données projet'!$B$9,Paramètres!$A$1:$I$88,3,0)*VLOOKUP('Données projet'!$B$9,Paramètres!$A$1:$I$88,5,0)</f>
        <v>100.15199999999999</v>
      </c>
      <c r="P86" s="14">
        <f t="shared" si="97"/>
        <v>26.99820625068293</v>
      </c>
      <c r="Q86" s="22">
        <f t="shared" si="54"/>
        <v>221.45327588660606</v>
      </c>
      <c r="R86" s="62">
        <f t="shared" si="55"/>
        <v>514.78660921993935</v>
      </c>
      <c r="S86" s="62">
        <f ca="1">AVERAGE(OFFSET($R$3,0,0,'Données projet'!$E$9+1,1))-AVERAGE(OFFSET($H$3,0,0,'Données projet'!$E$9+1,1))</f>
        <v>107.50488288359907</v>
      </c>
      <c r="T86" s="62">
        <f t="shared" si="56"/>
        <v>74.47942577721966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98"/>
        <v>#NUM!</v>
      </c>
      <c r="AL86" s="22" t="e">
        <f t="shared" si="59"/>
        <v>#NUM!</v>
      </c>
      <c r="AM86" s="62" t="e">
        <f t="shared" si="60"/>
        <v>#NUM!</v>
      </c>
      <c r="AN86" s="62">
        <f ca="1">AVERAGE(OFFSET($AM$3,0,0,'Données projet'!$E$10+1,1))-AVERAGE(OFFSET($H$3,0,0,'Données projet'!$E$10+1,1))</f>
        <v>86.460089663462668</v>
      </c>
      <c r="AO86" s="62">
        <f t="shared" si="61"/>
        <v>131.79211200949311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</v>
      </c>
      <c r="BD86" s="13">
        <f>IF(A86&lt;'Données projet'!$A$88,$BA$205^A86,IF(A86='Données projet'!$A$88,'Données projet'!$B$88,BD85+BC86-BL85))</f>
        <v>166</v>
      </c>
      <c r="BE86" s="14">
        <f>BD86*VLOOKUP('Données projet'!$B$11,Paramètres!$A$1:$I$88,3,0)*VLOOKUP('Données projet'!$B$11,Paramètres!$A$1:$I$88,5,0)</f>
        <v>178.6824</v>
      </c>
      <c r="BF86" s="14">
        <f t="shared" si="99"/>
        <v>45.028919214980071</v>
      </c>
      <c r="BG86" s="22">
        <f t="shared" si="63"/>
        <v>389.63054763275699</v>
      </c>
      <c r="BH86" s="62">
        <f t="shared" si="64"/>
        <v>682.9638809660903</v>
      </c>
      <c r="BI86" s="62">
        <f ca="1">AVERAGE(OFFSET($BH$3,0,0,'Données projet'!$E$11+1,1))-AVERAGE(OFFSET($H$3,0,0,'Données projet'!$E$11+1,1))</f>
        <v>191.48961138243084</v>
      </c>
      <c r="BJ86" s="62">
        <f t="shared" si="65"/>
        <v>123.64211675233031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100"/>
        <v>#N/A</v>
      </c>
      <c r="CB86" s="22" t="e">
        <f t="shared" si="67"/>
        <v>#N/A</v>
      </c>
      <c r="CC86" s="62" t="e">
        <f t="shared" si="68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69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25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24.570000000000029</v>
      </c>
      <c r="D87" s="12">
        <f t="shared" si="96"/>
        <v>7.8003494846849346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249.87638198704187</v>
      </c>
      <c r="H87" s="70">
        <f t="shared" si="57"/>
        <v>349.71169201915961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</v>
      </c>
      <c r="N87" s="14">
        <f>IF(A87&lt;'Données projet'!$A$36,$K$205^A87,IF(A87='Données projet'!$A$36,'Données projet'!$B$36,N86+M87-V86))</f>
        <v>222</v>
      </c>
      <c r="O87" s="14">
        <f>N87*VLOOKUP('Données projet'!$B$9,Paramètres!$A$1:$I$88,3,0)*VLOOKUP('Données projet'!$B$9,Paramètres!$A$1:$I$88,5,0)</f>
        <v>103.896</v>
      </c>
      <c r="P87" s="14">
        <f t="shared" si="97"/>
        <v>27.888091127225799</v>
      </c>
      <c r="Q87" s="22">
        <f t="shared" si="54"/>
        <v>229.52395871325157</v>
      </c>
      <c r="R87" s="62">
        <f t="shared" si="55"/>
        <v>522.85729204658492</v>
      </c>
      <c r="S87" s="62">
        <f ca="1">AVERAGE(OFFSET($R$3,0,0,'Données projet'!$E$9+1,1))-AVERAGE(OFFSET($H$3,0,0,'Données projet'!$E$9+1,1))</f>
        <v>107.50488288359907</v>
      </c>
      <c r="T87" s="62">
        <f t="shared" si="56"/>
        <v>74.47942577721966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98"/>
        <v>#NUM!</v>
      </c>
      <c r="AL87" s="22" t="e">
        <f t="shared" si="59"/>
        <v>#NUM!</v>
      </c>
      <c r="AM87" s="62" t="e">
        <f t="shared" si="60"/>
        <v>#NUM!</v>
      </c>
      <c r="AN87" s="62">
        <f ca="1">AVERAGE(OFFSET($AM$3,0,0,'Données projet'!$E$10+1,1))-AVERAGE(OFFSET($H$3,0,0,'Données projet'!$E$10+1,1))</f>
        <v>86.460089663462668</v>
      </c>
      <c r="AO87" s="62">
        <f t="shared" si="61"/>
        <v>131.79211200949311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</v>
      </c>
      <c r="BD87" s="13">
        <f>IF(A87&lt;'Données projet'!$A$88,$BA$205^A87,IF(A87='Données projet'!$A$88,'Données projet'!$B$88,BD86+BC87-BL86))</f>
        <v>168</v>
      </c>
      <c r="BE87" s="14">
        <f>BD87*VLOOKUP('Données projet'!$B$11,Paramètres!$A$1:$I$88,3,0)*VLOOKUP('Données projet'!$B$11,Paramètres!$A$1:$I$88,5,0)</f>
        <v>180.83519999999999</v>
      </c>
      <c r="BF87" s="14">
        <f t="shared" si="99"/>
        <v>45.507952685945142</v>
      </c>
      <c r="BG87" s="22">
        <f t="shared" si="63"/>
        <v>394.21432426135442</v>
      </c>
      <c r="BH87" s="62">
        <f t="shared" si="64"/>
        <v>687.54765759468773</v>
      </c>
      <c r="BI87" s="62">
        <f ca="1">AVERAGE(OFFSET($BH$3,0,0,'Données projet'!$E$11+1,1))-AVERAGE(OFFSET($H$3,0,0,'Données projet'!$E$11+1,1))</f>
        <v>191.48961138243084</v>
      </c>
      <c r="BJ87" s="62">
        <f t="shared" si="65"/>
        <v>123.64211675233031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100"/>
        <v>#N/A</v>
      </c>
      <c r="CB87" s="22" t="e">
        <f t="shared" si="67"/>
        <v>#N/A</v>
      </c>
      <c r="CC87" s="62" t="e">
        <f t="shared" si="68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69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25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24.862500000000029</v>
      </c>
      <c r="D88" s="12">
        <f t="shared" si="96"/>
        <v>7.8823451321556153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252.76722558155237</v>
      </c>
      <c r="H88" s="70">
        <f t="shared" si="57"/>
        <v>350.36393860517103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</v>
      </c>
      <c r="N88" s="14">
        <f>IF(A88&lt;'Données projet'!$A$36,$K$205^A88,IF(A88='Données projet'!$A$36,'Données projet'!$B$36,N87+M88-V87))</f>
        <v>230</v>
      </c>
      <c r="O88" s="14">
        <f>N88*VLOOKUP('Données projet'!$B$9,Paramètres!$A$1:$I$88,3,0)*VLOOKUP('Données projet'!$B$9,Paramètres!$A$1:$I$88,5,0)</f>
        <v>107.64</v>
      </c>
      <c r="P88" s="14">
        <f t="shared" si="97"/>
        <v>28.774250263353583</v>
      </c>
      <c r="Q88" s="22">
        <f t="shared" si="54"/>
        <v>237.58815254200749</v>
      </c>
      <c r="R88" s="62">
        <f t="shared" si="55"/>
        <v>530.92148587534075</v>
      </c>
      <c r="S88" s="62">
        <f ca="1">AVERAGE(OFFSET($R$3,0,0,'Données projet'!$E$9+1,1))-AVERAGE(OFFSET($H$3,0,0,'Données projet'!$E$9+1,1))</f>
        <v>107.50488288359907</v>
      </c>
      <c r="T88" s="62">
        <f t="shared" si="56"/>
        <v>74.47942577721966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98"/>
        <v>#NUM!</v>
      </c>
      <c r="AL88" s="22" t="e">
        <f t="shared" si="59"/>
        <v>#NUM!</v>
      </c>
      <c r="AM88" s="62" t="e">
        <f t="shared" si="60"/>
        <v>#NUM!</v>
      </c>
      <c r="AN88" s="62">
        <f ca="1">AVERAGE(OFFSET($AM$3,0,0,'Données projet'!$E$10+1,1))-AVERAGE(OFFSET($H$3,0,0,'Données projet'!$E$10+1,1))</f>
        <v>86.460089663462668</v>
      </c>
      <c r="AO88" s="62">
        <f t="shared" si="61"/>
        <v>131.79211200949311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2</v>
      </c>
      <c r="BD88" s="13">
        <f>IF(A88&lt;'Données projet'!$A$88,$BA$205^A88,IF(A88='Données projet'!$A$88,'Données projet'!$B$88,BD87+BC88-BL87))</f>
        <v>170</v>
      </c>
      <c r="BE88" s="14">
        <f>BD88*VLOOKUP('Données projet'!$B$11,Paramètres!$A$1:$I$88,3,0)*VLOOKUP('Données projet'!$B$11,Paramètres!$A$1:$I$88,5,0)</f>
        <v>182.988</v>
      </c>
      <c r="BF88" s="14">
        <f t="shared" si="99"/>
        <v>45.986322796524831</v>
      </c>
      <c r="BG88" s="22">
        <f t="shared" si="63"/>
        <v>398.79694553728069</v>
      </c>
      <c r="BH88" s="62">
        <f t="shared" si="64"/>
        <v>692.13027887061401</v>
      </c>
      <c r="BI88" s="62">
        <f ca="1">AVERAGE(OFFSET($BH$3,0,0,'Données projet'!$E$11+1,1))-AVERAGE(OFFSET($H$3,0,0,'Données projet'!$E$11+1,1))</f>
        <v>191.48961138243084</v>
      </c>
      <c r="BJ88" s="62">
        <f t="shared" si="65"/>
        <v>123.64211675233031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100"/>
        <v>#N/A</v>
      </c>
      <c r="CB88" s="22" t="e">
        <f t="shared" si="67"/>
        <v>#N/A</v>
      </c>
      <c r="CC88" s="62" t="e">
        <f t="shared" si="68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69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25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25.15500000000003</v>
      </c>
      <c r="D89" s="12">
        <f t="shared" si="96"/>
        <v>7.9642285679322908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255.65720298053017</v>
      </c>
      <c r="H89" s="70">
        <f t="shared" si="57"/>
        <v>351.01598975581544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</v>
      </c>
      <c r="N89" s="14">
        <f>IF(A89&lt;'Données projet'!$A$36,$K$205^A89,IF(A89='Données projet'!$A$36,'Données projet'!$B$36,N88+M89-V88))</f>
        <v>238</v>
      </c>
      <c r="O89" s="14">
        <f>N89*VLOOKUP('Données projet'!$B$9,Paramètres!$A$1:$I$88,3,0)*VLOOKUP('Données projet'!$B$9,Paramètres!$A$1:$I$88,5,0)</f>
        <v>111.384</v>
      </c>
      <c r="P89" s="14">
        <f t="shared" si="97"/>
        <v>29.656828101147433</v>
      </c>
      <c r="Q89" s="22">
        <f t="shared" si="54"/>
        <v>245.6461089428318</v>
      </c>
      <c r="R89" s="62">
        <f t="shared" si="55"/>
        <v>538.97944227616517</v>
      </c>
      <c r="S89" s="62">
        <f ca="1">AVERAGE(OFFSET($R$3,0,0,'Données projet'!$E$9+1,1))-AVERAGE(OFFSET($H$3,0,0,'Données projet'!$E$9+1,1))</f>
        <v>107.50488288359907</v>
      </c>
      <c r="T89" s="62">
        <f t="shared" si="56"/>
        <v>74.47942577721966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98"/>
        <v>#NUM!</v>
      </c>
      <c r="AL89" s="22" t="e">
        <f t="shared" si="59"/>
        <v>#NUM!</v>
      </c>
      <c r="AM89" s="62" t="e">
        <f t="shared" si="60"/>
        <v>#NUM!</v>
      </c>
      <c r="AN89" s="62">
        <f ca="1">AVERAGE(OFFSET($AM$3,0,0,'Données projet'!$E$10+1,1))-AVERAGE(OFFSET($H$3,0,0,'Données projet'!$E$10+1,1))</f>
        <v>86.460089663462668</v>
      </c>
      <c r="AO89" s="62">
        <f t="shared" si="61"/>
        <v>131.79211200949311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</v>
      </c>
      <c r="BD89" s="13">
        <f>IF(A89&lt;'Données projet'!$A$88,$BA$205^A89,IF(A89='Données projet'!$A$88,'Données projet'!$B$88,BD88+BC89-BL88))</f>
        <v>172</v>
      </c>
      <c r="BE89" s="14">
        <f>BD89*VLOOKUP('Données projet'!$B$11,Paramètres!$A$1:$I$88,3,0)*VLOOKUP('Données projet'!$B$11,Paramètres!$A$1:$I$88,5,0)</f>
        <v>185.14079999999998</v>
      </c>
      <c r="BF89" s="14">
        <f t="shared" si="99"/>
        <v>46.464038253813506</v>
      </c>
      <c r="BG89" s="22">
        <f t="shared" si="63"/>
        <v>403.3784266253918</v>
      </c>
      <c r="BH89" s="62">
        <f t="shared" si="64"/>
        <v>696.71175995872511</v>
      </c>
      <c r="BI89" s="62">
        <f ca="1">AVERAGE(OFFSET($BH$3,0,0,'Données projet'!$E$11+1,1))-AVERAGE(OFFSET($H$3,0,0,'Données projet'!$E$11+1,1))</f>
        <v>191.48961138243084</v>
      </c>
      <c r="BJ89" s="62">
        <f t="shared" si="65"/>
        <v>123.64211675233031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100"/>
        <v>#N/A</v>
      </c>
      <c r="CB89" s="22" t="e">
        <f t="shared" si="67"/>
        <v>#N/A</v>
      </c>
      <c r="CC89" s="62" t="e">
        <f t="shared" si="68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69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25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25.44750000000003</v>
      </c>
      <c r="D90" s="12">
        <f t="shared" si="96"/>
        <v>8.0460012477599303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258.54632542130497</v>
      </c>
      <c r="H90" s="70">
        <f t="shared" si="57"/>
        <v>351.66784800651521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</v>
      </c>
      <c r="N90" s="14">
        <f>IF(A90&lt;'Données projet'!$A$36,$K$205^A90,IF(A90='Données projet'!$A$36,'Données projet'!$B$36,N89+M90-V89))</f>
        <v>246</v>
      </c>
      <c r="O90" s="14">
        <f>N90*VLOOKUP('Données projet'!$B$9,Paramètres!$A$1:$I$88,3,0)*VLOOKUP('Données projet'!$B$9,Paramètres!$A$1:$I$88,5,0)</f>
        <v>115.128</v>
      </c>
      <c r="P90" s="14">
        <f t="shared" si="97"/>
        <v>30.53595882135</v>
      </c>
      <c r="Q90" s="22">
        <f t="shared" si="54"/>
        <v>253.69806161385125</v>
      </c>
      <c r="R90" s="62">
        <f t="shared" si="55"/>
        <v>547.03139494718459</v>
      </c>
      <c r="S90" s="62">
        <f ca="1">AVERAGE(OFFSET($R$3,0,0,'Données projet'!$E$9+1,1))-AVERAGE(OFFSET($H$3,0,0,'Données projet'!$E$9+1,1))</f>
        <v>107.50488288359907</v>
      </c>
      <c r="T90" s="62">
        <f t="shared" si="56"/>
        <v>74.47942577721966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98"/>
        <v>#NUM!</v>
      </c>
      <c r="AL90" s="22" t="e">
        <f t="shared" si="59"/>
        <v>#NUM!</v>
      </c>
      <c r="AM90" s="62" t="e">
        <f t="shared" si="60"/>
        <v>#NUM!</v>
      </c>
      <c r="AN90" s="62">
        <f ca="1">AVERAGE(OFFSET($AM$3,0,0,'Données projet'!$E$10+1,1))-AVERAGE(OFFSET($H$3,0,0,'Données projet'!$E$10+1,1))</f>
        <v>86.460089663462668</v>
      </c>
      <c r="AO90" s="62">
        <f t="shared" si="61"/>
        <v>131.79211200949311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</v>
      </c>
      <c r="BD90" s="13">
        <f>IF(A90&lt;'Données projet'!$A$88,$BA$205^A90,IF(A90='Données projet'!$A$88,'Données projet'!$B$88,BD89+BC90-BL89))</f>
        <v>174</v>
      </c>
      <c r="BE90" s="14">
        <f>BD90*VLOOKUP('Données projet'!$B$11,Paramètres!$A$1:$I$88,3,0)*VLOOKUP('Données projet'!$B$11,Paramètres!$A$1:$I$88,5,0)</f>
        <v>187.2936</v>
      </c>
      <c r="BF90" s="14">
        <f t="shared" si="99"/>
        <v>46.941107550760421</v>
      </c>
      <c r="BG90" s="22">
        <f t="shared" si="63"/>
        <v>407.95878231757439</v>
      </c>
      <c r="BH90" s="62">
        <f t="shared" si="64"/>
        <v>701.2921156509077</v>
      </c>
      <c r="BI90" s="62">
        <f ca="1">AVERAGE(OFFSET($BH$3,0,0,'Données projet'!$E$11+1,1))-AVERAGE(OFFSET($H$3,0,0,'Données projet'!$E$11+1,1))</f>
        <v>191.48961138243084</v>
      </c>
      <c r="BJ90" s="62">
        <f t="shared" si="65"/>
        <v>123.64211675233031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100"/>
        <v>#N/A</v>
      </c>
      <c r="CB90" s="22" t="e">
        <f t="shared" si="67"/>
        <v>#N/A</v>
      </c>
      <c r="CC90" s="62" t="e">
        <f t="shared" si="68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69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25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25.74000000000003</v>
      </c>
      <c r="D91" s="12">
        <f t="shared" si="96"/>
        <v>8.1276645919917794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261.43460386800695</v>
      </c>
      <c r="H91" s="70">
        <f t="shared" si="57"/>
        <v>352.3195158310524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</v>
      </c>
      <c r="N91" s="14">
        <f>IF(A91&lt;'Données projet'!$A$36,$K$205^A91,IF(A91='Données projet'!$A$36,'Données projet'!$B$36,N90+M91-V90))</f>
        <v>254</v>
      </c>
      <c r="O91" s="14">
        <f>N91*VLOOKUP('Données projet'!$B$9,Paramètres!$A$1:$I$88,3,0)*VLOOKUP('Données projet'!$B$9,Paramètres!$A$1:$I$88,5,0)</f>
        <v>118.872</v>
      </c>
      <c r="P91" s="14">
        <f t="shared" si="97"/>
        <v>31.411767382096219</v>
      </c>
      <c r="Q91" s="22">
        <f t="shared" si="54"/>
        <v>261.74422819048419</v>
      </c>
      <c r="R91" s="62">
        <f t="shared" si="55"/>
        <v>555.07756152381751</v>
      </c>
      <c r="S91" s="62">
        <f ca="1">AVERAGE(OFFSET($R$3,0,0,'Données projet'!$E$9+1,1))-AVERAGE(OFFSET($H$3,0,0,'Données projet'!$E$9+1,1))</f>
        <v>107.50488288359907</v>
      </c>
      <c r="T91" s="62">
        <f t="shared" si="56"/>
        <v>74.47942577721966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98"/>
        <v>#NUM!</v>
      </c>
      <c r="AL91" s="22" t="e">
        <f t="shared" si="59"/>
        <v>#NUM!</v>
      </c>
      <c r="AM91" s="62" t="e">
        <f t="shared" si="60"/>
        <v>#NUM!</v>
      </c>
      <c r="AN91" s="62">
        <f ca="1">AVERAGE(OFFSET($AM$3,0,0,'Données projet'!$E$10+1,1))-AVERAGE(OFFSET($H$3,0,0,'Données projet'!$E$10+1,1))</f>
        <v>86.460089663462668</v>
      </c>
      <c r="AO91" s="62">
        <f t="shared" si="61"/>
        <v>131.79211200949311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</v>
      </c>
      <c r="BD91" s="13">
        <f>IF(A91&lt;'Données projet'!$A$88,$BA$205^A91,IF(A91='Données projet'!$A$88,'Données projet'!$B$88,BD90+BC91-BL90))</f>
        <v>176</v>
      </c>
      <c r="BE91" s="14">
        <f>BD91*VLOOKUP('Données projet'!$B$11,Paramètres!$A$1:$I$88,3,0)*VLOOKUP('Données projet'!$B$11,Paramètres!$A$1:$I$88,5,0)</f>
        <v>189.44640000000001</v>
      </c>
      <c r="BF91" s="14">
        <f t="shared" si="99"/>
        <v>47.417538973836514</v>
      </c>
      <c r="BG91" s="22">
        <f t="shared" si="63"/>
        <v>412.53802704609865</v>
      </c>
      <c r="BH91" s="62">
        <f t="shared" si="64"/>
        <v>705.87136037943196</v>
      </c>
      <c r="BI91" s="62">
        <f ca="1">AVERAGE(OFFSET($BH$3,0,0,'Données projet'!$E$11+1,1))-AVERAGE(OFFSET($H$3,0,0,'Données projet'!$E$11+1,1))</f>
        <v>191.48961138243084</v>
      </c>
      <c r="BJ91" s="62">
        <f t="shared" si="65"/>
        <v>123.64211675233031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100"/>
        <v>#N/A</v>
      </c>
      <c r="CB91" s="22" t="e">
        <f t="shared" si="67"/>
        <v>#N/A</v>
      </c>
      <c r="CC91" s="62" t="e">
        <f t="shared" si="68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69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25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26.032500000000031</v>
      </c>
      <c r="D92" s="12">
        <f t="shared" si="96"/>
        <v>8.2092199868419797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264.32204902123664</v>
      </c>
      <c r="H92" s="70">
        <f t="shared" si="57"/>
        <v>352.9709956437498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</v>
      </c>
      <c r="N92" s="14">
        <f>IF(A92&lt;'Données projet'!$A$36,$K$205^A92,IF(A92='Données projet'!$A$36,'Données projet'!$B$36,N91+M92-V91))</f>
        <v>262</v>
      </c>
      <c r="O92" s="14">
        <f>N92*VLOOKUP('Données projet'!$B$9,Paramètres!$A$1:$I$88,3,0)*VLOOKUP('Données projet'!$B$9,Paramètres!$A$1:$I$88,5,0)</f>
        <v>122.616</v>
      </c>
      <c r="P92" s="14">
        <f t="shared" si="97"/>
        <v>32.284370423104164</v>
      </c>
      <c r="Q92" s="22">
        <f t="shared" si="54"/>
        <v>269.78481182023978</v>
      </c>
      <c r="R92" s="62">
        <f t="shared" si="55"/>
        <v>563.1181451535731</v>
      </c>
      <c r="S92" s="62">
        <f ca="1">AVERAGE(OFFSET($R$3,0,0,'Données projet'!$E$9+1,1))-AVERAGE(OFFSET($H$3,0,0,'Données projet'!$E$9+1,1))</f>
        <v>107.50488288359907</v>
      </c>
      <c r="T92" s="62">
        <f t="shared" si="56"/>
        <v>74.47942577721966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98"/>
        <v>#NUM!</v>
      </c>
      <c r="AL92" s="22" t="e">
        <f t="shared" si="59"/>
        <v>#NUM!</v>
      </c>
      <c r="AM92" s="62" t="e">
        <f t="shared" si="60"/>
        <v>#NUM!</v>
      </c>
      <c r="AN92" s="62">
        <f ca="1">AVERAGE(OFFSET($AM$3,0,0,'Données projet'!$E$10+1,1))-AVERAGE(OFFSET($H$3,0,0,'Données projet'!$E$10+1,1))</f>
        <v>86.460089663462668</v>
      </c>
      <c r="AO92" s="62">
        <f t="shared" si="61"/>
        <v>131.79211200949311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</v>
      </c>
      <c r="BD92" s="13">
        <f>IF(A92&lt;'Données projet'!$A$88,$BA$205^A92,IF(A92='Données projet'!$A$88,'Données projet'!$B$88,BD91+BC92-BL91))</f>
        <v>178</v>
      </c>
      <c r="BE92" s="14">
        <f>BD92*VLOOKUP('Données projet'!$B$11,Paramètres!$A$1:$I$88,3,0)*VLOOKUP('Données projet'!$B$11,Paramètres!$A$1:$I$88,5,0)</f>
        <v>191.5992</v>
      </c>
      <c r="BF92" s="14">
        <f t="shared" si="99"/>
        <v>47.893340610341859</v>
      </c>
      <c r="BG92" s="22">
        <f t="shared" si="63"/>
        <v>417.1161748963454</v>
      </c>
      <c r="BH92" s="62">
        <f t="shared" si="64"/>
        <v>710.44950822967871</v>
      </c>
      <c r="BI92" s="62">
        <f ca="1">AVERAGE(OFFSET($BH$3,0,0,'Données projet'!$E$11+1,1))-AVERAGE(OFFSET($H$3,0,0,'Données projet'!$E$11+1,1))</f>
        <v>191.48961138243084</v>
      </c>
      <c r="BJ92" s="62">
        <f t="shared" si="65"/>
        <v>123.64211675233031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100"/>
        <v>#N/A</v>
      </c>
      <c r="CB92" s="22" t="e">
        <f t="shared" si="67"/>
        <v>#N/A</v>
      </c>
      <c r="CC92" s="62" t="e">
        <f t="shared" si="68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69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25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26.325000000000031</v>
      </c>
      <c r="D93" s="12">
        <f t="shared" si="96"/>
        <v>8.2906687855803103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267.20867132728682</v>
      </c>
      <c r="H93" s="70">
        <f t="shared" si="57"/>
        <v>353.62228980155243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270</v>
      </c>
      <c r="L93" s="13">
        <f>VLOOKUP(A93,'Données projet'!$A$35:$I$55,9,0)</f>
        <v>8</v>
      </c>
      <c r="M93" s="13">
        <f t="array" ref="M93">INDEX(L:L,MIN(IF(ISNUMBER(L93:L289),ROW(L93:L289),"")))</f>
        <v>8</v>
      </c>
      <c r="N93" s="14">
        <f>IF(A93&lt;'Données projet'!$A$36,$K$205^A93,IF(A93='Données projet'!$A$36,'Données projet'!$B$36,N92+M93-V92))</f>
        <v>270</v>
      </c>
      <c r="O93" s="14">
        <f>N93*VLOOKUP('Données projet'!$B$9,Paramètres!$A$1:$I$88,3,0)*VLOOKUP('Données projet'!$B$9,Paramètres!$A$1:$I$88,5,0)</f>
        <v>126.36000000000001</v>
      </c>
      <c r="P93" s="14">
        <f t="shared" si="97"/>
        <v>33.153877056327453</v>
      </c>
      <c r="Q93" s="22">
        <f t="shared" si="54"/>
        <v>277.82000253977031</v>
      </c>
      <c r="R93" s="62">
        <f t="shared" si="55"/>
        <v>571.15333587310363</v>
      </c>
      <c r="S93" s="62">
        <f ca="1">AVERAGE(OFFSET($R$3,0,0,'Données projet'!$E$9+1,1))-AVERAGE(OFFSET($H$3,0,0,'Données projet'!$E$9+1,1))</f>
        <v>107.50488288359907</v>
      </c>
      <c r="T93" s="62">
        <f t="shared" si="56"/>
        <v>74.47942577721966</v>
      </c>
      <c r="U93" s="16">
        <f>IF(ISNA(VLOOKUP(A93,'Données projet'!$A$35:$I$55,3,0)),0,VLOOKUP(A93,'Données projet'!$A$35:$I$55,3,0))</f>
        <v>5</v>
      </c>
      <c r="V93" s="16">
        <f>IF(ISNA(VLOOKUP(A93,'Données projet'!$A$35:$I$55,4,0)),0,VLOOKUP(A93,'Données projet'!$A$35:$I$55,4,0))</f>
        <v>90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98"/>
        <v>#NUM!</v>
      </c>
      <c r="AL93" s="22" t="e">
        <f t="shared" si="59"/>
        <v>#NUM!</v>
      </c>
      <c r="AM93" s="62" t="e">
        <f t="shared" si="60"/>
        <v>#NUM!</v>
      </c>
      <c r="AN93" s="62">
        <f ca="1">AVERAGE(OFFSET($AM$3,0,0,'Données projet'!$E$10+1,1))-AVERAGE(OFFSET($H$3,0,0,'Données projet'!$E$10+1,1))</f>
        <v>86.460089663462668</v>
      </c>
      <c r="AO93" s="62">
        <f t="shared" si="61"/>
        <v>131.79211200949311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2</v>
      </c>
      <c r="BD93" s="13">
        <f>IF(A93&lt;'Données projet'!$A$88,$BA$205^A93,IF(A93='Données projet'!$A$88,'Données projet'!$B$88,BD92+BC93-BL92))</f>
        <v>180</v>
      </c>
      <c r="BE93" s="14">
        <f>BD93*VLOOKUP('Données projet'!$B$11,Paramètres!$A$1:$I$88,3,0)*VLOOKUP('Données projet'!$B$11,Paramètres!$A$1:$I$88,5,0)</f>
        <v>193.75199999999998</v>
      </c>
      <c r="BF93" s="14">
        <f t="shared" si="99"/>
        <v>48.36852035537607</v>
      </c>
      <c r="BG93" s="22">
        <f t="shared" si="63"/>
        <v>421.69323961894656</v>
      </c>
      <c r="BH93" s="62">
        <f t="shared" si="64"/>
        <v>715.02657295227982</v>
      </c>
      <c r="BI93" s="62">
        <f ca="1">AVERAGE(OFFSET($BH$3,0,0,'Données projet'!$E$11+1,1))-AVERAGE(OFFSET($H$3,0,0,'Données projet'!$E$11+1,1))</f>
        <v>191.48961138243084</v>
      </c>
      <c r="BJ93" s="62">
        <f t="shared" si="65"/>
        <v>123.64211675233031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100"/>
        <v>#N/A</v>
      </c>
      <c r="CB93" s="22" t="e">
        <f t="shared" si="67"/>
        <v>#N/A</v>
      </c>
      <c r="CC93" s="62" t="e">
        <f t="shared" si="68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69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25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26.617500000000032</v>
      </c>
      <c r="D94" s="12">
        <f t="shared" si="96"/>
        <v>8.3720123096722645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270.09448098694406</v>
      </c>
      <c r="H94" s="70">
        <f t="shared" si="57"/>
        <v>354.27340060601256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9</v>
      </c>
      <c r="N94" s="14">
        <f>IF(A94&lt;'Données projet'!$A$36,$K$205^A94,IF(A94='Données projet'!$A$36,'Données projet'!$B$36,N93+M94-V93))</f>
        <v>189</v>
      </c>
      <c r="O94" s="14">
        <f>N94*VLOOKUP('Données projet'!$B$9,Paramètres!$A$1:$I$88,3,0)*VLOOKUP('Données projet'!$B$9,Paramètres!$A$1:$I$88,5,0)</f>
        <v>88.451999999999998</v>
      </c>
      <c r="P94" s="14">
        <f t="shared" si="97"/>
        <v>24.191508526943956</v>
      </c>
      <c r="Q94" s="22">
        <f t="shared" si="54"/>
        <v>196.18744401776067</v>
      </c>
      <c r="R94" s="62">
        <f t="shared" si="55"/>
        <v>489.52077735109401</v>
      </c>
      <c r="S94" s="62">
        <f ca="1">AVERAGE(OFFSET($R$3,0,0,'Données projet'!$E$9+1,1))-AVERAGE(OFFSET($H$3,0,0,'Données projet'!$E$9+1,1))</f>
        <v>107.50488288359907</v>
      </c>
      <c r="T94" s="62">
        <f t="shared" si="56"/>
        <v>74.47942577721966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98"/>
        <v>#NUM!</v>
      </c>
      <c r="AL94" s="22" t="e">
        <f t="shared" si="59"/>
        <v>#NUM!</v>
      </c>
      <c r="AM94" s="62" t="e">
        <f t="shared" si="60"/>
        <v>#NUM!</v>
      </c>
      <c r="AN94" s="62">
        <f ca="1">AVERAGE(OFFSET($AM$3,0,0,'Données projet'!$E$10+1,1))-AVERAGE(OFFSET($H$3,0,0,'Données projet'!$E$10+1,1))</f>
        <v>86.460089663462668</v>
      </c>
      <c r="AO94" s="62">
        <f t="shared" si="61"/>
        <v>131.79211200949311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2</v>
      </c>
      <c r="BD94" s="13">
        <f>IF(A94&lt;'Données projet'!$A$88,$BA$205^A94,IF(A94='Données projet'!$A$88,'Données projet'!$B$88,BD93+BC94-BL93))</f>
        <v>182</v>
      </c>
      <c r="BE94" s="14">
        <f>BD94*VLOOKUP('Données projet'!$B$11,Paramètres!$A$1:$I$88,3,0)*VLOOKUP('Données projet'!$B$11,Paramètres!$A$1:$I$88,5,0)</f>
        <v>195.90479999999999</v>
      </c>
      <c r="BF94" s="14">
        <f t="shared" si="99"/>
        <v>48.843085918490004</v>
      </c>
      <c r="BG94" s="22">
        <f t="shared" si="63"/>
        <v>426.26923464137008</v>
      </c>
      <c r="BH94" s="62">
        <f t="shared" si="64"/>
        <v>719.60256797470333</v>
      </c>
      <c r="BI94" s="62">
        <f ca="1">AVERAGE(OFFSET($BH$3,0,0,'Données projet'!$E$11+1,1))-AVERAGE(OFFSET($H$3,0,0,'Données projet'!$E$11+1,1))</f>
        <v>191.48961138243084</v>
      </c>
      <c r="BJ94" s="62">
        <f t="shared" si="65"/>
        <v>123.64211675233031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100"/>
        <v>#N/A</v>
      </c>
      <c r="CB94" s="22" t="e">
        <f t="shared" si="67"/>
        <v>#N/A</v>
      </c>
      <c r="CC94" s="62" t="e">
        <f t="shared" si="68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69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25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26.910000000000032</v>
      </c>
      <c r="D95" s="12">
        <f t="shared" si="96"/>
        <v>8.4532518498676463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272.9794879638909</v>
      </c>
      <c r="H95" s="70">
        <f t="shared" si="57"/>
        <v>354.92433030518617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9</v>
      </c>
      <c r="N95" s="14">
        <f>IF(A95&lt;'Données projet'!$A$36,$K$205^A95,IF(A95='Données projet'!$A$36,'Données projet'!$B$36,N94+M95-V94))</f>
        <v>198</v>
      </c>
      <c r="O95" s="14">
        <f>N95*VLOOKUP('Données projet'!$B$9,Paramètres!$A$1:$I$88,3,0)*VLOOKUP('Données projet'!$B$9,Paramètres!$A$1:$I$88,5,0)</f>
        <v>92.664000000000001</v>
      </c>
      <c r="P95" s="14">
        <f t="shared" si="97"/>
        <v>25.206622814445748</v>
      </c>
      <c r="Q95" s="22">
        <f t="shared" si="54"/>
        <v>205.29133473515969</v>
      </c>
      <c r="R95" s="62">
        <f t="shared" si="55"/>
        <v>498.62466806849301</v>
      </c>
      <c r="S95" s="62">
        <f ca="1">AVERAGE(OFFSET($R$3,0,0,'Données projet'!$E$9+1,1))-AVERAGE(OFFSET($H$3,0,0,'Données projet'!$E$9+1,1))</f>
        <v>107.50488288359907</v>
      </c>
      <c r="T95" s="62">
        <f t="shared" si="56"/>
        <v>74.47942577721966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98"/>
        <v>#NUM!</v>
      </c>
      <c r="AL95" s="22" t="e">
        <f t="shared" si="59"/>
        <v>#NUM!</v>
      </c>
      <c r="AM95" s="62" t="e">
        <f t="shared" si="60"/>
        <v>#NUM!</v>
      </c>
      <c r="AN95" s="62">
        <f ca="1">AVERAGE(OFFSET($AM$3,0,0,'Données projet'!$E$10+1,1))-AVERAGE(OFFSET($H$3,0,0,'Données projet'!$E$10+1,1))</f>
        <v>86.460089663462668</v>
      </c>
      <c r="AO95" s="62">
        <f t="shared" si="61"/>
        <v>131.79211200949311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2</v>
      </c>
      <c r="BD95" s="13">
        <f>IF(A95&lt;'Données projet'!$A$88,$BA$205^A95,IF(A95='Données projet'!$A$88,'Données projet'!$B$88,BD94+BC95-BL94))</f>
        <v>184</v>
      </c>
      <c r="BE95" s="14">
        <f>BD95*VLOOKUP('Données projet'!$B$11,Paramètres!$A$1:$I$88,3,0)*VLOOKUP('Données projet'!$B$11,Paramètres!$A$1:$I$88,5,0)</f>
        <v>198.05760000000001</v>
      </c>
      <c r="BF95" s="14">
        <f t="shared" si="99"/>
        <v>49.317044830035982</v>
      </c>
      <c r="BG95" s="22">
        <f t="shared" si="63"/>
        <v>430.84417307897934</v>
      </c>
      <c r="BH95" s="62">
        <f t="shared" si="64"/>
        <v>724.1775064123126</v>
      </c>
      <c r="BI95" s="62">
        <f ca="1">AVERAGE(OFFSET($BH$3,0,0,'Données projet'!$E$11+1,1))-AVERAGE(OFFSET($H$3,0,0,'Données projet'!$E$11+1,1))</f>
        <v>191.48961138243084</v>
      </c>
      <c r="BJ95" s="62">
        <f t="shared" si="65"/>
        <v>123.64211675233031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100"/>
        <v>#N/A</v>
      </c>
      <c r="CB95" s="22" t="e">
        <f t="shared" si="67"/>
        <v>#N/A</v>
      </c>
      <c r="CC95" s="62" t="e">
        <f t="shared" si="68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69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25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27.202500000000033</v>
      </c>
      <c r="D96" s="12">
        <f t="shared" si="96"/>
        <v>8.5343886672404459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275.86370199273352</v>
      </c>
      <c r="H96" s="70">
        <f t="shared" si="57"/>
        <v>355.57508109544381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9</v>
      </c>
      <c r="N96" s="14">
        <f>IF(A96&lt;'Données projet'!$A$36,$K$205^A96,IF(A96='Données projet'!$A$36,'Données projet'!$B$36,N95+M96-V95))</f>
        <v>207</v>
      </c>
      <c r="O96" s="14">
        <f>N96*VLOOKUP('Données projet'!$B$9,Paramètres!$A$1:$I$88,3,0)*VLOOKUP('Données projet'!$B$9,Paramètres!$A$1:$I$88,5,0)</f>
        <v>96.876000000000005</v>
      </c>
      <c r="P96" s="14">
        <f t="shared" si="97"/>
        <v>26.21637845945024</v>
      </c>
      <c r="Q96" s="22">
        <f t="shared" si="54"/>
        <v>214.38589248354251</v>
      </c>
      <c r="R96" s="62">
        <f t="shared" si="55"/>
        <v>507.71922581687579</v>
      </c>
      <c r="S96" s="62">
        <f ca="1">AVERAGE(OFFSET($R$3,0,0,'Données projet'!$E$9+1,1))-AVERAGE(OFFSET($H$3,0,0,'Données projet'!$E$9+1,1))</f>
        <v>107.50488288359907</v>
      </c>
      <c r="T96" s="62">
        <f t="shared" si="56"/>
        <v>74.47942577721966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98"/>
        <v>#NUM!</v>
      </c>
      <c r="AL96" s="22" t="e">
        <f t="shared" si="59"/>
        <v>#NUM!</v>
      </c>
      <c r="AM96" s="62" t="e">
        <f t="shared" si="60"/>
        <v>#NUM!</v>
      </c>
      <c r="AN96" s="62">
        <f ca="1">AVERAGE(OFFSET($AM$3,0,0,'Données projet'!$E$10+1,1))-AVERAGE(OFFSET($H$3,0,0,'Données projet'!$E$10+1,1))</f>
        <v>86.460089663462668</v>
      </c>
      <c r="AO96" s="62">
        <f t="shared" si="61"/>
        <v>131.79211200949311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2</v>
      </c>
      <c r="BD96" s="13">
        <f>IF(A96&lt;'Données projet'!$A$88,$BA$205^A96,IF(A96='Données projet'!$A$88,'Données projet'!$B$88,BD95+BC96-BL95))</f>
        <v>186</v>
      </c>
      <c r="BE96" s="14">
        <f>BD96*VLOOKUP('Données projet'!$B$11,Paramètres!$A$1:$I$88,3,0)*VLOOKUP('Données projet'!$B$11,Paramètres!$A$1:$I$88,5,0)</f>
        <v>200.21040000000002</v>
      </c>
      <c r="BF96" s="14">
        <f t="shared" si="99"/>
        <v>49.790404447235048</v>
      </c>
      <c r="BG96" s="22">
        <f t="shared" si="63"/>
        <v>435.41806774560104</v>
      </c>
      <c r="BH96" s="62">
        <f t="shared" si="64"/>
        <v>728.75140107893435</v>
      </c>
      <c r="BI96" s="62">
        <f ca="1">AVERAGE(OFFSET($BH$3,0,0,'Données projet'!$E$11+1,1))-AVERAGE(OFFSET($H$3,0,0,'Données projet'!$E$11+1,1))</f>
        <v>191.48961138243084</v>
      </c>
      <c r="BJ96" s="62">
        <f t="shared" si="65"/>
        <v>123.64211675233031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100"/>
        <v>#N/A</v>
      </c>
      <c r="CB96" s="22" t="e">
        <f t="shared" si="67"/>
        <v>#N/A</v>
      </c>
      <c r="CC96" s="62" t="e">
        <f t="shared" si="68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69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25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27.495000000000033</v>
      </c>
      <c r="D97" s="12">
        <f t="shared" si="96"/>
        <v>8.6154239941827004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278.74713258667373</v>
      </c>
      <c r="H97" s="70">
        <f t="shared" si="57"/>
        <v>356.22565512320159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9</v>
      </c>
      <c r="N97" s="14">
        <f>IF(A97&lt;'Données projet'!$A$36,$K$205^A97,IF(A97='Données projet'!$A$36,'Données projet'!$B$36,N96+M97-V96))</f>
        <v>216</v>
      </c>
      <c r="O97" s="14">
        <f>N97*VLOOKUP('Données projet'!$B$9,Paramètres!$A$1:$I$88,3,0)*VLOOKUP('Données projet'!$B$9,Paramètres!$A$1:$I$88,5,0)</f>
        <v>101.08799999999999</v>
      </c>
      <c r="P97" s="14">
        <f t="shared" si="97"/>
        <v>27.221035075711939</v>
      </c>
      <c r="Q97" s="22">
        <f t="shared" si="54"/>
        <v>223.47156942353161</v>
      </c>
      <c r="R97" s="62">
        <f t="shared" si="55"/>
        <v>516.80490275686498</v>
      </c>
      <c r="S97" s="62">
        <f ca="1">AVERAGE(OFFSET($R$3,0,0,'Données projet'!$E$9+1,1))-AVERAGE(OFFSET($H$3,0,0,'Données projet'!$E$9+1,1))</f>
        <v>107.50488288359907</v>
      </c>
      <c r="T97" s="62">
        <f t="shared" si="56"/>
        <v>74.47942577721966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98"/>
        <v>#NUM!</v>
      </c>
      <c r="AL97" s="22" t="e">
        <f t="shared" si="59"/>
        <v>#NUM!</v>
      </c>
      <c r="AM97" s="62" t="e">
        <f t="shared" si="60"/>
        <v>#NUM!</v>
      </c>
      <c r="AN97" s="62">
        <f ca="1">AVERAGE(OFFSET($AM$3,0,0,'Données projet'!$E$10+1,1))-AVERAGE(OFFSET($H$3,0,0,'Données projet'!$E$10+1,1))</f>
        <v>86.460089663462668</v>
      </c>
      <c r="AO97" s="62">
        <f t="shared" si="61"/>
        <v>131.79211200949311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2</v>
      </c>
      <c r="BD97" s="13">
        <f>IF(A97&lt;'Données projet'!$A$88,$BA$205^A97,IF(A97='Données projet'!$A$88,'Données projet'!$B$88,BD96+BC97-BL96))</f>
        <v>188</v>
      </c>
      <c r="BE97" s="14">
        <f>BD97*VLOOKUP('Données projet'!$B$11,Paramètres!$A$1:$I$88,3,0)*VLOOKUP('Données projet'!$B$11,Paramètres!$A$1:$I$88,5,0)</f>
        <v>202.36320000000001</v>
      </c>
      <c r="BF97" s="14">
        <f t="shared" si="99"/>
        <v>50.263171959975182</v>
      </c>
      <c r="BG97" s="22">
        <f t="shared" si="63"/>
        <v>439.99093116362343</v>
      </c>
      <c r="BH97" s="62">
        <f t="shared" si="64"/>
        <v>733.32426449695674</v>
      </c>
      <c r="BI97" s="62">
        <f ca="1">AVERAGE(OFFSET($BH$3,0,0,'Données projet'!$E$11+1,1))-AVERAGE(OFFSET($H$3,0,0,'Données projet'!$E$11+1,1))</f>
        <v>191.48961138243084</v>
      </c>
      <c r="BJ97" s="62">
        <f t="shared" si="65"/>
        <v>123.64211675233031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100"/>
        <v>#N/A</v>
      </c>
      <c r="CB97" s="22" t="e">
        <f t="shared" si="67"/>
        <v>#N/A</v>
      </c>
      <c r="CC97" s="62" t="e">
        <f t="shared" si="68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69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25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27.787500000000033</v>
      </c>
      <c r="D98" s="12">
        <f t="shared" si="96"/>
        <v>8.6963590353549005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281.6297890448451</v>
      </c>
      <c r="H98" s="70">
        <f t="shared" si="57"/>
        <v>356.87605448657649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9</v>
      </c>
      <c r="N98" s="14">
        <f>IF(A98&lt;'Données projet'!$A$36,$K$205^A98,IF(A98='Données projet'!$A$36,'Données projet'!$B$36,N97+M98-V97))</f>
        <v>225</v>
      </c>
      <c r="O98" s="14">
        <f>N98*VLOOKUP('Données projet'!$B$9,Paramètres!$A$1:$I$88,3,0)*VLOOKUP('Données projet'!$B$9,Paramètres!$A$1:$I$88,5,0)</f>
        <v>105.3</v>
      </c>
      <c r="P98" s="14">
        <f t="shared" si="97"/>
        <v>28.220829418515034</v>
      </c>
      <c r="Q98" s="22">
        <f t="shared" si="54"/>
        <v>232.54877790391367</v>
      </c>
      <c r="R98" s="62">
        <f t="shared" si="55"/>
        <v>525.88211123724705</v>
      </c>
      <c r="S98" s="62">
        <f ca="1">AVERAGE(OFFSET($R$3,0,0,'Données projet'!$E$9+1,1))-AVERAGE(OFFSET($H$3,0,0,'Données projet'!$E$9+1,1))</f>
        <v>107.50488288359907</v>
      </c>
      <c r="T98" s="62">
        <f t="shared" si="56"/>
        <v>74.47942577721966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98"/>
        <v>#NUM!</v>
      </c>
      <c r="AL98" s="22" t="e">
        <f t="shared" si="59"/>
        <v>#NUM!</v>
      </c>
      <c r="AM98" s="62" t="e">
        <f t="shared" si="60"/>
        <v>#NUM!</v>
      </c>
      <c r="AN98" s="62">
        <f ca="1">AVERAGE(OFFSET($AM$3,0,0,'Données projet'!$E$10+1,1))-AVERAGE(OFFSET($H$3,0,0,'Données projet'!$E$10+1,1))</f>
        <v>86.460089663462668</v>
      </c>
      <c r="AO98" s="62">
        <f t="shared" si="61"/>
        <v>131.79211200949311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2</v>
      </c>
      <c r="BD98" s="13">
        <f>IF(A98&lt;'Données projet'!$A$88,$BA$205^A98,IF(A98='Données projet'!$A$88,'Données projet'!$B$88,BD97+BC98-BL97))</f>
        <v>190</v>
      </c>
      <c r="BE98" s="14">
        <f>BD98*VLOOKUP('Données projet'!$B$11,Paramètres!$A$1:$I$88,3,0)*VLOOKUP('Données projet'!$B$11,Paramètres!$A$1:$I$88,5,0)</f>
        <v>204.51599999999999</v>
      </c>
      <c r="BF98" s="14">
        <f t="shared" si="99"/>
        <v>50.735354396355888</v>
      </c>
      <c r="BG98" s="22">
        <f t="shared" si="63"/>
        <v>444.56277557365314</v>
      </c>
      <c r="BH98" s="62">
        <f t="shared" si="64"/>
        <v>737.89610890698646</v>
      </c>
      <c r="BI98" s="62">
        <f ca="1">AVERAGE(OFFSET($BH$3,0,0,'Données projet'!$E$11+1,1))-AVERAGE(OFFSET($H$3,0,0,'Données projet'!$E$11+1,1))</f>
        <v>191.48961138243084</v>
      </c>
      <c r="BJ98" s="62">
        <f t="shared" si="65"/>
        <v>123.64211675233031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100"/>
        <v>#N/A</v>
      </c>
      <c r="CB98" s="22" t="e">
        <f t="shared" si="67"/>
        <v>#N/A</v>
      </c>
      <c r="CC98" s="62" t="e">
        <f t="shared" si="68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69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25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28.080000000000034</v>
      </c>
      <c r="D99" s="12">
        <f t="shared" si="96"/>
        <v>8.7771949685951949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284.51168045933161</v>
      </c>
      <c r="H99" s="70">
        <f t="shared" si="57"/>
        <v>357.52628123697002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9</v>
      </c>
      <c r="N99" s="14">
        <f>IF(A99&lt;'Données projet'!$A$36,$K$205^A99,IF(A99='Données projet'!$A$36,'Données projet'!$B$36,N98+M99-V98))</f>
        <v>234</v>
      </c>
      <c r="O99" s="14">
        <f>N99*VLOOKUP('Données projet'!$B$9,Paramètres!$A$1:$I$88,3,0)*VLOOKUP('Données projet'!$B$9,Paramètres!$A$1:$I$88,5,0)</f>
        <v>109.512</v>
      </c>
      <c r="P99" s="14">
        <f t="shared" si="97"/>
        <v>29.215978230632555</v>
      </c>
      <c r="Q99" s="22">
        <f t="shared" ref="Q99:Q130" si="107">(O99+P99)*0.475*44/12</f>
        <v>241.61789541835171</v>
      </c>
      <c r="R99" s="62">
        <f t="shared" si="55"/>
        <v>534.95122875168499</v>
      </c>
      <c r="S99" s="62">
        <f ca="1">AVERAGE(OFFSET($R$3,0,0,'Données projet'!$E$9+1,1))-AVERAGE(OFFSET($H$3,0,0,'Données projet'!$E$9+1,1))</f>
        <v>107.50488288359907</v>
      </c>
      <c r="T99" s="62">
        <f t="shared" si="56"/>
        <v>74.47942577721966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98"/>
        <v>#NUM!</v>
      </c>
      <c r="AL99" s="22" t="e">
        <f t="shared" si="59"/>
        <v>#NUM!</v>
      </c>
      <c r="AM99" s="62" t="e">
        <f t="shared" si="60"/>
        <v>#NUM!</v>
      </c>
      <c r="AN99" s="62">
        <f ca="1">AVERAGE(OFFSET($AM$3,0,0,'Données projet'!$E$10+1,1))-AVERAGE(OFFSET($H$3,0,0,'Données projet'!$E$10+1,1))</f>
        <v>86.460089663462668</v>
      </c>
      <c r="AO99" s="62">
        <f t="shared" si="61"/>
        <v>131.79211200949311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2</v>
      </c>
      <c r="BD99" s="13">
        <f>IF(A99&lt;'Données projet'!$A$88,$BA$205^A99,IF(A99='Données projet'!$A$88,'Données projet'!$B$88,BD98+BC99-BL98))</f>
        <v>192</v>
      </c>
      <c r="BE99" s="14">
        <f>BD99*VLOOKUP('Données projet'!$B$11,Paramètres!$A$1:$I$88,3,0)*VLOOKUP('Données projet'!$B$11,Paramètres!$A$1:$I$88,5,0)</f>
        <v>206.6688</v>
      </c>
      <c r="BF99" s="14">
        <f t="shared" si="99"/>
        <v>51.206958627992755</v>
      </c>
      <c r="BG99" s="22">
        <f t="shared" si="63"/>
        <v>449.13361294375403</v>
      </c>
      <c r="BH99" s="62">
        <f t="shared" si="64"/>
        <v>742.46694627708735</v>
      </c>
      <c r="BI99" s="62">
        <f ca="1">AVERAGE(OFFSET($BH$3,0,0,'Données projet'!$E$11+1,1))-AVERAGE(OFFSET($H$3,0,0,'Données projet'!$E$11+1,1))</f>
        <v>191.48961138243084</v>
      </c>
      <c r="BJ99" s="62">
        <f t="shared" si="65"/>
        <v>123.64211675233031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100"/>
        <v>#N/A</v>
      </c>
      <c r="CB99" s="22" t="e">
        <f t="shared" si="67"/>
        <v>#N/A</v>
      </c>
      <c r="CC99" s="62" t="e">
        <f t="shared" si="68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69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25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28.372500000000034</v>
      </c>
      <c r="D100" s="12">
        <f t="shared" si="96"/>
        <v>8.8579329457896598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287.39281572188537</v>
      </c>
      <c r="H100" s="70">
        <f t="shared" si="57"/>
        <v>358.17633738058367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9</v>
      </c>
      <c r="N100" s="14">
        <f>IF(A100&lt;'Données projet'!$A$36,$K$205^A100,IF(A100='Données projet'!$A$36,'Données projet'!$B$36,N99+M100-V99))</f>
        <v>243</v>
      </c>
      <c r="O100" s="14">
        <f>N100*VLOOKUP('Données projet'!$B$9,Paramètres!$A$1:$I$88,3,0)*VLOOKUP('Données projet'!$B$9,Paramètres!$A$1:$I$88,5,0)</f>
        <v>113.72399999999999</v>
      </c>
      <c r="P100" s="14">
        <f t="shared" si="97"/>
        <v>30.206680638130489</v>
      </c>
      <c r="Q100" s="22">
        <f t="shared" si="107"/>
        <v>250.67926877807722</v>
      </c>
      <c r="R100" s="62">
        <f t="shared" si="55"/>
        <v>544.0126021114105</v>
      </c>
      <c r="S100" s="62">
        <f ca="1">AVERAGE(OFFSET($R$3,0,0,'Données projet'!$E$9+1,1))-AVERAGE(OFFSET($H$3,0,0,'Données projet'!$E$9+1,1))</f>
        <v>107.50488288359907</v>
      </c>
      <c r="T100" s="62">
        <f t="shared" si="56"/>
        <v>74.47942577721966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98"/>
        <v>#NUM!</v>
      </c>
      <c r="AL100" s="22" t="e">
        <f t="shared" si="59"/>
        <v>#NUM!</v>
      </c>
      <c r="AM100" s="62" t="e">
        <f t="shared" si="60"/>
        <v>#NUM!</v>
      </c>
      <c r="AN100" s="62">
        <f ca="1">AVERAGE(OFFSET($AM$3,0,0,'Données projet'!$E$10+1,1))-AVERAGE(OFFSET($H$3,0,0,'Données projet'!$E$10+1,1))</f>
        <v>86.460089663462668</v>
      </c>
      <c r="AO100" s="62">
        <f t="shared" si="61"/>
        <v>131.79211200949311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2</v>
      </c>
      <c r="BD100" s="13">
        <f>IF(A100&lt;'Données projet'!$A$88,$BA$205^A100,IF(A100='Données projet'!$A$88,'Données projet'!$B$88,BD99+BC100-BL99))</f>
        <v>194</v>
      </c>
      <c r="BE100" s="14">
        <f>BD100*VLOOKUP('Données projet'!$B$11,Paramètres!$A$1:$I$88,3,0)*VLOOKUP('Données projet'!$B$11,Paramètres!$A$1:$I$88,5,0)</f>
        <v>208.82159999999999</v>
      </c>
      <c r="BF100" s="14">
        <f t="shared" si="99"/>
        <v>51.6779913750944</v>
      </c>
      <c r="BG100" s="22">
        <f t="shared" si="63"/>
        <v>453.70345497828936</v>
      </c>
      <c r="BH100" s="62">
        <f t="shared" si="64"/>
        <v>747.03678831162267</v>
      </c>
      <c r="BI100" s="62">
        <f ca="1">AVERAGE(OFFSET($BH$3,0,0,'Données projet'!$E$11+1,1))-AVERAGE(OFFSET($H$3,0,0,'Données projet'!$E$11+1,1))</f>
        <v>191.48961138243084</v>
      </c>
      <c r="BJ100" s="62">
        <f t="shared" si="65"/>
        <v>123.64211675233031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100"/>
        <v>#N/A</v>
      </c>
      <c r="CB100" s="22" t="e">
        <f t="shared" si="67"/>
        <v>#N/A</v>
      </c>
      <c r="CC100" s="62" t="e">
        <f t="shared" si="68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69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25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28.665000000000035</v>
      </c>
      <c r="D101" s="12">
        <f t="shared" si="96"/>
        <v>8.9385740937056148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290.27320353035935</v>
      </c>
      <c r="H101" s="70">
        <f t="shared" si="57"/>
        <v>358.82622487987067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9</v>
      </c>
      <c r="N101" s="14">
        <f>IF(A101&lt;'Données projet'!$A$36,$K$205^A101,IF(A101='Données projet'!$A$36,'Données projet'!$B$36,N100+M101-V100))</f>
        <v>252</v>
      </c>
      <c r="O101" s="14">
        <f>N101*VLOOKUP('Données projet'!$B$9,Paramètres!$A$1:$I$88,3,0)*VLOOKUP('Données projet'!$B$9,Paramètres!$A$1:$I$88,5,0)</f>
        <v>117.93600000000001</v>
      </c>
      <c r="P101" s="14">
        <f t="shared" si="97"/>
        <v>31.1931201812605</v>
      </c>
      <c r="Q101" s="22">
        <f t="shared" si="107"/>
        <v>259.73321764902869</v>
      </c>
      <c r="R101" s="62">
        <f t="shared" si="55"/>
        <v>553.06655098236206</v>
      </c>
      <c r="S101" s="62">
        <f ca="1">AVERAGE(OFFSET($R$3,0,0,'Données projet'!$E$9+1,1))-AVERAGE(OFFSET($H$3,0,0,'Données projet'!$E$9+1,1))</f>
        <v>107.50488288359907</v>
      </c>
      <c r="T101" s="62">
        <f t="shared" si="56"/>
        <v>74.47942577721966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98"/>
        <v>#NUM!</v>
      </c>
      <c r="AL101" s="22" t="e">
        <f t="shared" si="59"/>
        <v>#NUM!</v>
      </c>
      <c r="AM101" s="62" t="e">
        <f t="shared" si="60"/>
        <v>#NUM!</v>
      </c>
      <c r="AN101" s="62">
        <f ca="1">AVERAGE(OFFSET($AM$3,0,0,'Données projet'!$E$10+1,1))-AVERAGE(OFFSET($H$3,0,0,'Données projet'!$E$10+1,1))</f>
        <v>86.460089663462668</v>
      </c>
      <c r="AO101" s="62">
        <f t="shared" si="61"/>
        <v>131.79211200949311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2</v>
      </c>
      <c r="BD101" s="13">
        <f>IF(A101&lt;'Données projet'!$A$88,$BA$205^A101,IF(A101='Données projet'!$A$88,'Données projet'!$B$88,BD100+BC101-BL100))</f>
        <v>196</v>
      </c>
      <c r="BE101" s="14">
        <f>BD101*VLOOKUP('Données projet'!$B$11,Paramètres!$A$1:$I$88,3,0)*VLOOKUP('Données projet'!$B$11,Paramètres!$A$1:$I$88,5,0)</f>
        <v>210.97439999999997</v>
      </c>
      <c r="BF101" s="14">
        <f t="shared" si="99"/>
        <v>52.148459211324706</v>
      </c>
      <c r="BG101" s="22">
        <f t="shared" si="63"/>
        <v>458.27231312639043</v>
      </c>
      <c r="BH101" s="62">
        <f t="shared" si="64"/>
        <v>751.60564645972374</v>
      </c>
      <c r="BI101" s="62">
        <f ca="1">AVERAGE(OFFSET($BH$3,0,0,'Données projet'!$E$11+1,1))-AVERAGE(OFFSET($H$3,0,0,'Données projet'!$E$11+1,1))</f>
        <v>191.48961138243084</v>
      </c>
      <c r="BJ101" s="62">
        <f t="shared" si="65"/>
        <v>123.64211675233031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100"/>
        <v>#N/A</v>
      </c>
      <c r="CB101" s="22" t="e">
        <f t="shared" si="67"/>
        <v>#N/A</v>
      </c>
      <c r="CC101" s="62" t="e">
        <f t="shared" si="68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69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25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28.957500000000035</v>
      </c>
      <c r="D102" s="12">
        <f t="shared" si="96"/>
        <v>9.0191195147900114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293.15285239487054</v>
      </c>
      <c r="H102" s="70">
        <f t="shared" si="57"/>
        <v>359.47594565492597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9</v>
      </c>
      <c r="N102" s="14">
        <f>IF(A102&lt;'Données projet'!$A$36,$K$205^A102,IF(A102='Données projet'!$A$36,'Données projet'!$B$36,N101+M102-V101))</f>
        <v>261</v>
      </c>
      <c r="O102" s="14">
        <f>N102*VLOOKUP('Données projet'!$B$9,Paramètres!$A$1:$I$88,3,0)*VLOOKUP('Données projet'!$B$9,Paramètres!$A$1:$I$88,5,0)</f>
        <v>122.148</v>
      </c>
      <c r="P102" s="14">
        <f t="shared" si="97"/>
        <v>32.175466547071615</v>
      </c>
      <c r="Q102" s="22">
        <f t="shared" si="107"/>
        <v>268.78003756948306</v>
      </c>
      <c r="R102" s="62">
        <f t="shared" si="55"/>
        <v>562.11337090281631</v>
      </c>
      <c r="S102" s="62">
        <f ca="1">AVERAGE(OFFSET($R$3,0,0,'Données projet'!$E$9+1,1))-AVERAGE(OFFSET($H$3,0,0,'Données projet'!$E$9+1,1))</f>
        <v>107.50488288359907</v>
      </c>
      <c r="T102" s="62">
        <f t="shared" si="56"/>
        <v>74.47942577721966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98"/>
        <v>#NUM!</v>
      </c>
      <c r="AL102" s="22" t="e">
        <f t="shared" si="59"/>
        <v>#NUM!</v>
      </c>
      <c r="AM102" s="62" t="e">
        <f t="shared" si="60"/>
        <v>#NUM!</v>
      </c>
      <c r="AN102" s="62">
        <f ca="1">AVERAGE(OFFSET($AM$3,0,0,'Données projet'!$E$10+1,1))-AVERAGE(OFFSET($H$3,0,0,'Données projet'!$E$10+1,1))</f>
        <v>86.460089663462668</v>
      </c>
      <c r="AO102" s="62">
        <f t="shared" si="61"/>
        <v>131.79211200949311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2</v>
      </c>
      <c r="BD102" s="13">
        <f>IF(A102&lt;'Données projet'!$A$88,$BA$205^A102,IF(A102='Données projet'!$A$88,'Données projet'!$B$88,BD101+BC102-BL101))</f>
        <v>198</v>
      </c>
      <c r="BE102" s="14">
        <f>BD102*VLOOKUP('Données projet'!$B$11,Paramètres!$A$1:$I$88,3,0)*VLOOKUP('Données projet'!$B$11,Paramètres!$A$1:$I$88,5,0)</f>
        <v>213.12719999999996</v>
      </c>
      <c r="BF102" s="14">
        <f t="shared" si="99"/>
        <v>52.618368568459893</v>
      </c>
      <c r="BG102" s="22">
        <f t="shared" si="63"/>
        <v>462.84019859006759</v>
      </c>
      <c r="BH102" s="62">
        <f t="shared" si="64"/>
        <v>756.1735319234009</v>
      </c>
      <c r="BI102" s="62">
        <f ca="1">AVERAGE(OFFSET($BH$3,0,0,'Données projet'!$E$11+1,1))-AVERAGE(OFFSET($H$3,0,0,'Données projet'!$E$11+1,1))</f>
        <v>191.48961138243084</v>
      </c>
      <c r="BJ102" s="62">
        <f t="shared" si="65"/>
        <v>123.64211675233031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100"/>
        <v>#N/A</v>
      </c>
      <c r="CB102" s="22" t="e">
        <f t="shared" si="67"/>
        <v>#N/A</v>
      </c>
      <c r="CC102" s="62" t="e">
        <f t="shared" si="68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69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25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29.250000000000036</v>
      </c>
      <c r="D103" s="12">
        <f t="shared" si="96"/>
        <v>9.0995702879345846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296.03177064370584</v>
      </c>
      <c r="H103" s="70">
        <f t="shared" si="57"/>
        <v>360.1255015848194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9</v>
      </c>
      <c r="N103" s="14">
        <f>IF(A103&lt;'Données projet'!$A$36,$K$205^A103,IF(A103='Données projet'!$A$36,'Données projet'!$B$36,N102+M103-V102))</f>
        <v>270</v>
      </c>
      <c r="O103" s="14">
        <f>N103*VLOOKUP('Données projet'!$B$9,Paramètres!$A$1:$I$88,3,0)*VLOOKUP('Données projet'!$B$9,Paramètres!$A$1:$I$88,5,0)</f>
        <v>126.36000000000001</v>
      </c>
      <c r="P103" s="14">
        <f t="shared" si="97"/>
        <v>33.153877056327453</v>
      </c>
      <c r="Q103" s="22">
        <f t="shared" si="107"/>
        <v>277.82000253977031</v>
      </c>
      <c r="R103" s="62">
        <f t="shared" si="55"/>
        <v>571.15333587310363</v>
      </c>
      <c r="S103" s="62">
        <f ca="1">AVERAGE(OFFSET($R$3,0,0,'Données projet'!$E$9+1,1))-AVERAGE(OFFSET($H$3,0,0,'Données projet'!$E$9+1,1))</f>
        <v>107.50488288359907</v>
      </c>
      <c r="T103" s="62">
        <f t="shared" si="56"/>
        <v>74.47942577721966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98"/>
        <v>#NUM!</v>
      </c>
      <c r="AL103" s="22" t="e">
        <f t="shared" si="59"/>
        <v>#NUM!</v>
      </c>
      <c r="AM103" s="62" t="e">
        <f t="shared" si="60"/>
        <v>#NUM!</v>
      </c>
      <c r="AN103" s="62">
        <f ca="1">AVERAGE(OFFSET($AM$3,0,0,'Données projet'!$E$10+1,1))-AVERAGE(OFFSET($H$3,0,0,'Données projet'!$E$10+1,1))</f>
        <v>86.460089663462668</v>
      </c>
      <c r="AO103" s="62">
        <f t="shared" si="61"/>
        <v>131.79211200949311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200</v>
      </c>
      <c r="BB103" s="13">
        <f>VLOOKUP(A103,'Données projet'!$A$87:$I$107,9,0)</f>
        <v>2</v>
      </c>
      <c r="BC103" s="13">
        <f t="array" ref="BC103">INDEX(BB:BB,MIN(IF(ISNUMBER(BB103:BB299),ROW(BB103:BB299),"")))</f>
        <v>2</v>
      </c>
      <c r="BD103" s="13">
        <f>IF(A103&lt;'Données projet'!$A$88,$BA$205^A103,IF(A103='Données projet'!$A$88,'Données projet'!$B$88,BD102+BC103-BL102))</f>
        <v>200</v>
      </c>
      <c r="BE103" s="14">
        <f>BD103*VLOOKUP('Données projet'!$B$11,Paramètres!$A$1:$I$88,3,0)*VLOOKUP('Données projet'!$B$11,Paramètres!$A$1:$I$88,5,0)</f>
        <v>215.28</v>
      </c>
      <c r="BF103" s="14">
        <f t="shared" si="99"/>
        <v>53.087725740853138</v>
      </c>
      <c r="BG103" s="22">
        <f t="shared" si="63"/>
        <v>467.40712233198587</v>
      </c>
      <c r="BH103" s="62">
        <f t="shared" si="64"/>
        <v>760.74045566531913</v>
      </c>
      <c r="BI103" s="62">
        <f ca="1">AVERAGE(OFFSET($BH$3,0,0,'Données projet'!$E$11+1,1))-AVERAGE(OFFSET($H$3,0,0,'Données projet'!$E$11+1,1))</f>
        <v>191.48961138243084</v>
      </c>
      <c r="BJ103" s="62">
        <f t="shared" si="65"/>
        <v>123.64211675233031</v>
      </c>
      <c r="BK103" s="16">
        <f>IF(ISNA(VLOOKUP(A103,'Données projet'!$A$87:$I$107,3,0)),0,VLOOKUP(A103,'Données projet'!$A$87:$I$107,3,0))</f>
        <v>1</v>
      </c>
      <c r="BL103" s="16">
        <f>IF(ISNA(VLOOKUP(A103,'Données projet'!$A$87:$I$107,4,0)),0,VLOOKUP(A103,'Données projet'!$A$87:$I$107,4,0))</f>
        <v>200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100"/>
        <v>#N/A</v>
      </c>
      <c r="CB103" s="22" t="e">
        <f t="shared" si="67"/>
        <v>#N/A</v>
      </c>
      <c r="CC103" s="62" t="e">
        <f t="shared" si="68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69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25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29.542500000000036</v>
      </c>
      <c r="D104" s="12">
        <f t="shared" si="96"/>
        <v>9.1799274692095629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298.90996642898637</v>
      </c>
      <c r="H104" s="70">
        <f t="shared" si="57"/>
        <v>360.77489450887339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9</v>
      </c>
      <c r="N104" s="14">
        <f>IF(A104&lt;'Données projet'!$A$36,$K$205^A104,IF(A104='Données projet'!$A$36,'Données projet'!$B$36,N103+M104-V103))</f>
        <v>279</v>
      </c>
      <c r="O104" s="14">
        <f>N104*VLOOKUP('Données projet'!$B$9,Paramètres!$A$1:$I$88,3,0)*VLOOKUP('Données projet'!$B$9,Paramètres!$A$1:$I$88,5,0)</f>
        <v>130.572</v>
      </c>
      <c r="P104" s="14">
        <f t="shared" si="97"/>
        <v>34.128497946598308</v>
      </c>
      <c r="Q104" s="22">
        <f t="shared" si="107"/>
        <v>286.85336725699204</v>
      </c>
      <c r="R104" s="62">
        <f t="shared" si="55"/>
        <v>580.18670059032536</v>
      </c>
      <c r="S104" s="62">
        <f ca="1">AVERAGE(OFFSET($R$3,0,0,'Données projet'!$E$9+1,1))-AVERAGE(OFFSET($H$3,0,0,'Données projet'!$E$9+1,1))</f>
        <v>107.50488288359907</v>
      </c>
      <c r="T104" s="62">
        <f t="shared" si="56"/>
        <v>74.47942577721966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98"/>
        <v>#NUM!</v>
      </c>
      <c r="AL104" s="22" t="e">
        <f t="shared" si="59"/>
        <v>#NUM!</v>
      </c>
      <c r="AM104" s="62" t="e">
        <f t="shared" si="60"/>
        <v>#NUM!</v>
      </c>
      <c r="AN104" s="62">
        <f ca="1">AVERAGE(OFFSET($AM$3,0,0,'Données projet'!$E$10+1,1))-AVERAGE(OFFSET($H$3,0,0,'Données projet'!$E$10+1,1))</f>
        <v>86.460089663462668</v>
      </c>
      <c r="AO104" s="62">
        <f t="shared" si="61"/>
        <v>131.79211200949311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0</v>
      </c>
      <c r="BE104" s="14">
        <f>BD104*VLOOKUP('Données projet'!$B$11,Paramètres!$A$1:$I$88,3,0)*VLOOKUP('Données projet'!$B$11,Paramètres!$A$1:$I$88,5,0)</f>
        <v>0</v>
      </c>
      <c r="BF104" s="14" t="e">
        <f t="shared" si="99"/>
        <v>#NUM!</v>
      </c>
      <c r="BG104" s="22" t="e">
        <f t="shared" si="63"/>
        <v>#NUM!</v>
      </c>
      <c r="BH104" s="62" t="e">
        <f t="shared" si="64"/>
        <v>#NUM!</v>
      </c>
      <c r="BI104" s="62">
        <f ca="1">AVERAGE(OFFSET($BH$3,0,0,'Données projet'!$E$11+1,1))-AVERAGE(OFFSET($H$3,0,0,'Données projet'!$E$11+1,1))</f>
        <v>191.48961138243084</v>
      </c>
      <c r="BJ104" s="62">
        <f t="shared" si="65"/>
        <v>123.64211675233031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100"/>
        <v>#N/A</v>
      </c>
      <c r="CB104" s="22" t="e">
        <f t="shared" si="67"/>
        <v>#N/A</v>
      </c>
      <c r="CC104" s="62" t="e">
        <f t="shared" si="68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69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25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29.835000000000036</v>
      </c>
      <c r="D105" s="12">
        <f t="shared" si="96"/>
        <v>9.2601920925674737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301.78744773210008</v>
      </c>
      <c r="H105" s="70">
        <f t="shared" si="57"/>
        <v>361.42412622788839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9</v>
      </c>
      <c r="N105" s="14">
        <f>IF(A105&lt;'Données projet'!$A$36,$K$205^A105,IF(A105='Données projet'!$A$36,'Données projet'!$B$36,N104+M105-V104))</f>
        <v>288</v>
      </c>
      <c r="O105" s="14">
        <f>N105*VLOOKUP('Données projet'!$B$9,Paramètres!$A$1:$I$88,3,0)*VLOOKUP('Données projet'!$B$9,Paramètres!$A$1:$I$88,5,0)</f>
        <v>134.78399999999999</v>
      </c>
      <c r="P105" s="14">
        <f t="shared" si="97"/>
        <v>35.099465485142126</v>
      </c>
      <c r="Q105" s="22">
        <f t="shared" si="107"/>
        <v>295.88036905328914</v>
      </c>
      <c r="R105" s="62">
        <f t="shared" si="55"/>
        <v>589.21370238662246</v>
      </c>
      <c r="S105" s="62">
        <f ca="1">AVERAGE(OFFSET($R$3,0,0,'Données projet'!$E$9+1,1))-AVERAGE(OFFSET($H$3,0,0,'Données projet'!$E$9+1,1))</f>
        <v>107.50488288359907</v>
      </c>
      <c r="T105" s="62">
        <f t="shared" si="56"/>
        <v>74.47942577721966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98"/>
        <v>#NUM!</v>
      </c>
      <c r="AL105" s="22" t="e">
        <f t="shared" si="59"/>
        <v>#NUM!</v>
      </c>
      <c r="AM105" s="62" t="e">
        <f t="shared" si="60"/>
        <v>#NUM!</v>
      </c>
      <c r="AN105" s="62">
        <f ca="1">AVERAGE(OFFSET($AM$3,0,0,'Données projet'!$E$10+1,1))-AVERAGE(OFFSET($H$3,0,0,'Données projet'!$E$10+1,1))</f>
        <v>86.460089663462668</v>
      </c>
      <c r="AO105" s="62">
        <f t="shared" si="61"/>
        <v>131.79211200949311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0</v>
      </c>
      <c r="BE105" s="14">
        <f>BD105*VLOOKUP('Données projet'!$B$11,Paramètres!$A$1:$I$88,3,0)*VLOOKUP('Données projet'!$B$11,Paramètres!$A$1:$I$88,5,0)</f>
        <v>0</v>
      </c>
      <c r="BF105" s="14" t="e">
        <f t="shared" si="99"/>
        <v>#NUM!</v>
      </c>
      <c r="BG105" s="22" t="e">
        <f t="shared" si="63"/>
        <v>#NUM!</v>
      </c>
      <c r="BH105" s="62" t="e">
        <f t="shared" si="64"/>
        <v>#NUM!</v>
      </c>
      <c r="BI105" s="62">
        <f ca="1">AVERAGE(OFFSET($BH$3,0,0,'Données projet'!$E$11+1,1))-AVERAGE(OFFSET($H$3,0,0,'Données projet'!$E$11+1,1))</f>
        <v>191.48961138243084</v>
      </c>
      <c r="BJ105" s="62">
        <f t="shared" si="65"/>
        <v>123.64211675233031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100"/>
        <v>#N/A</v>
      </c>
      <c r="CB105" s="22" t="e">
        <f t="shared" si="67"/>
        <v>#N/A</v>
      </c>
      <c r="CC105" s="62" t="e">
        <f t="shared" si="68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69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25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30.127500000000037</v>
      </c>
      <c r="D106" s="12">
        <f t="shared" si="96"/>
        <v>9.3403651705185595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304.66422236891543</v>
      </c>
      <c r="H106" s="70">
        <f t="shared" si="57"/>
        <v>362.07319850531985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9</v>
      </c>
      <c r="N106" s="14">
        <f>IF(A106&lt;'Données projet'!$A$36,$K$205^A106,IF(A106='Données projet'!$A$36,'Données projet'!$B$36,N105+M106-V105))</f>
        <v>297</v>
      </c>
      <c r="O106" s="14">
        <f>N106*VLOOKUP('Données projet'!$B$9,Paramètres!$A$1:$I$88,3,0)*VLOOKUP('Données projet'!$B$9,Paramètres!$A$1:$I$88,5,0)</f>
        <v>138.99600000000001</v>
      </c>
      <c r="P106" s="14">
        <f t="shared" si="97"/>
        <v>36.066906938767758</v>
      </c>
      <c r="Q106" s="22">
        <f t="shared" si="107"/>
        <v>304.90122958502047</v>
      </c>
      <c r="R106" s="62">
        <f t="shared" si="55"/>
        <v>598.23456291835373</v>
      </c>
      <c r="S106" s="62">
        <f ca="1">AVERAGE(OFFSET($R$3,0,0,'Données projet'!$E$9+1,1))-AVERAGE(OFFSET($H$3,0,0,'Données projet'!$E$9+1,1))</f>
        <v>107.50488288359907</v>
      </c>
      <c r="T106" s="62">
        <f t="shared" si="56"/>
        <v>74.47942577721966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98"/>
        <v>#NUM!</v>
      </c>
      <c r="AL106" s="22" t="e">
        <f t="shared" si="59"/>
        <v>#NUM!</v>
      </c>
      <c r="AM106" s="62" t="e">
        <f t="shared" si="60"/>
        <v>#NUM!</v>
      </c>
      <c r="AN106" s="62">
        <f ca="1">AVERAGE(OFFSET($AM$3,0,0,'Données projet'!$E$10+1,1))-AVERAGE(OFFSET($H$3,0,0,'Données projet'!$E$10+1,1))</f>
        <v>86.460089663462668</v>
      </c>
      <c r="AO106" s="62">
        <f t="shared" si="61"/>
        <v>131.79211200949311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0</v>
      </c>
      <c r="BE106" s="14">
        <f>BD106*VLOOKUP('Données projet'!$B$11,Paramètres!$A$1:$I$88,3,0)*VLOOKUP('Données projet'!$B$11,Paramètres!$A$1:$I$88,5,0)</f>
        <v>0</v>
      </c>
      <c r="BF106" s="14" t="e">
        <f t="shared" si="99"/>
        <v>#NUM!</v>
      </c>
      <c r="BG106" s="22" t="e">
        <f t="shared" si="63"/>
        <v>#NUM!</v>
      </c>
      <c r="BH106" s="62" t="e">
        <f t="shared" si="64"/>
        <v>#NUM!</v>
      </c>
      <c r="BI106" s="62">
        <f ca="1">AVERAGE(OFFSET($BH$3,0,0,'Données projet'!$E$11+1,1))-AVERAGE(OFFSET($H$3,0,0,'Données projet'!$E$11+1,1))</f>
        <v>191.48961138243084</v>
      </c>
      <c r="BJ106" s="62">
        <f t="shared" si="65"/>
        <v>123.64211675233031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100"/>
        <v>#N/A</v>
      </c>
      <c r="CB106" s="22" t="e">
        <f t="shared" si="67"/>
        <v>#N/A</v>
      </c>
      <c r="CC106" s="62" t="e">
        <f t="shared" si="68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69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25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30.420000000000037</v>
      </c>
      <c r="D107" s="12">
        <f t="shared" si="96"/>
        <v>9.4204476947792148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307.54029799478718</v>
      </c>
      <c r="H107" s="70">
        <f t="shared" si="57"/>
        <v>362.72211306840717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9</v>
      </c>
      <c r="N107" s="14">
        <f>IF(A107&lt;'Données projet'!$A$36,$K$205^A107,IF(A107='Données projet'!$A$36,'Données projet'!$B$36,N106+M107-V106))</f>
        <v>306</v>
      </c>
      <c r="O107" s="14">
        <f>N107*VLOOKUP('Données projet'!$B$9,Paramètres!$A$1:$I$88,3,0)*VLOOKUP('Données projet'!$B$9,Paramètres!$A$1:$I$88,5,0)</f>
        <v>143.208</v>
      </c>
      <c r="P107" s="14">
        <f t="shared" si="97"/>
        <v>37.030941422835802</v>
      </c>
      <c r="Q107" s="22">
        <f t="shared" si="107"/>
        <v>313.91615631143901</v>
      </c>
      <c r="R107" s="62">
        <f t="shared" si="55"/>
        <v>607.24948964477232</v>
      </c>
      <c r="S107" s="62">
        <f ca="1">AVERAGE(OFFSET($R$3,0,0,'Données projet'!$E$9+1,1))-AVERAGE(OFFSET($H$3,0,0,'Données projet'!$E$9+1,1))</f>
        <v>107.50488288359907</v>
      </c>
      <c r="T107" s="62">
        <f t="shared" si="56"/>
        <v>74.47942577721966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98"/>
        <v>#NUM!</v>
      </c>
      <c r="AL107" s="22" t="e">
        <f t="shared" si="59"/>
        <v>#NUM!</v>
      </c>
      <c r="AM107" s="62" t="e">
        <f t="shared" si="60"/>
        <v>#NUM!</v>
      </c>
      <c r="AN107" s="62">
        <f ca="1">AVERAGE(OFFSET($AM$3,0,0,'Données projet'!$E$10+1,1))-AVERAGE(OFFSET($H$3,0,0,'Données projet'!$E$10+1,1))</f>
        <v>86.460089663462668</v>
      </c>
      <c r="AO107" s="62">
        <f t="shared" si="61"/>
        <v>131.79211200949311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0</v>
      </c>
      <c r="BE107" s="14">
        <f>BD107*VLOOKUP('Données projet'!$B$11,Paramètres!$A$1:$I$88,3,0)*VLOOKUP('Données projet'!$B$11,Paramètres!$A$1:$I$88,5,0)</f>
        <v>0</v>
      </c>
      <c r="BF107" s="14" t="e">
        <f t="shared" si="99"/>
        <v>#NUM!</v>
      </c>
      <c r="BG107" s="22" t="e">
        <f t="shared" si="63"/>
        <v>#NUM!</v>
      </c>
      <c r="BH107" s="62" t="e">
        <f t="shared" si="64"/>
        <v>#NUM!</v>
      </c>
      <c r="BI107" s="62">
        <f ca="1">AVERAGE(OFFSET($BH$3,0,0,'Données projet'!$E$11+1,1))-AVERAGE(OFFSET($H$3,0,0,'Données projet'!$E$11+1,1))</f>
        <v>191.48961138243084</v>
      </c>
      <c r="BJ107" s="62">
        <f t="shared" si="65"/>
        <v>123.64211675233031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100"/>
        <v>#N/A</v>
      </c>
      <c r="CB107" s="22" t="e">
        <f t="shared" si="67"/>
        <v>#N/A</v>
      </c>
      <c r="CC107" s="62" t="e">
        <f t="shared" si="68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69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25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30.712500000000038</v>
      </c>
      <c r="D108" s="12">
        <f t="shared" si="96"/>
        <v>9.5004406368947674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310.41568210936344</v>
      </c>
      <c r="H108" s="70">
        <f t="shared" si="57"/>
        <v>363.37087160925842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315</v>
      </c>
      <c r="L108" s="13">
        <f>VLOOKUP(A108,'Données projet'!$A$35:$I$55,9,0)</f>
        <v>9</v>
      </c>
      <c r="M108" s="13">
        <f t="array" ref="M108">INDEX(L:L,MIN(IF(ISNUMBER(L108:L304),ROW(L108:L304),"")))</f>
        <v>9</v>
      </c>
      <c r="N108" s="14">
        <f>IF(A108&lt;'Données projet'!$A$36,$K$205^A108,IF(A108='Données projet'!$A$36,'Données projet'!$B$36,N107+M108-V107))</f>
        <v>315</v>
      </c>
      <c r="O108" s="14">
        <f>N108*VLOOKUP('Données projet'!$B$9,Paramètres!$A$1:$I$88,3,0)*VLOOKUP('Données projet'!$B$9,Paramètres!$A$1:$I$88,5,0)</f>
        <v>147.41999999999999</v>
      </c>
      <c r="P108" s="14">
        <f t="shared" si="97"/>
        <v>37.991680647570291</v>
      </c>
      <c r="Q108" s="22">
        <f t="shared" si="107"/>
        <v>322.92534379451826</v>
      </c>
      <c r="R108" s="62">
        <f t="shared" si="55"/>
        <v>616.25867712785157</v>
      </c>
      <c r="S108" s="62">
        <f ca="1">AVERAGE(OFFSET($R$3,0,0,'Données projet'!$E$9+1,1))-AVERAGE(OFFSET($H$3,0,0,'Données projet'!$E$9+1,1))</f>
        <v>107.50488288359907</v>
      </c>
      <c r="T108" s="62">
        <f t="shared" si="56"/>
        <v>74.47942577721966</v>
      </c>
      <c r="U108" s="16">
        <f>IF(ISNA(VLOOKUP(A108,'Données projet'!$A$35:$I$55,3,0)),0,VLOOKUP(A108,'Données projet'!$A$35:$I$55,3,0))</f>
        <v>6</v>
      </c>
      <c r="V108" s="16">
        <f>IF(ISNA(VLOOKUP(A108,'Données projet'!$A$35:$I$55,4,0)),0,VLOOKUP(A108,'Données projet'!$A$35:$I$55,4,0))</f>
        <v>105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98"/>
        <v>#NUM!</v>
      </c>
      <c r="AL108" s="22" t="e">
        <f t="shared" si="59"/>
        <v>#NUM!</v>
      </c>
      <c r="AM108" s="62" t="e">
        <f t="shared" si="60"/>
        <v>#NUM!</v>
      </c>
      <c r="AN108" s="62">
        <f ca="1">AVERAGE(OFFSET($AM$3,0,0,'Données projet'!$E$10+1,1))-AVERAGE(OFFSET($H$3,0,0,'Données projet'!$E$10+1,1))</f>
        <v>86.460089663462668</v>
      </c>
      <c r="AO108" s="62">
        <f t="shared" si="61"/>
        <v>131.79211200949311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0</v>
      </c>
      <c r="BE108" s="14">
        <f>BD108*VLOOKUP('Données projet'!$B$11,Paramètres!$A$1:$I$88,3,0)*VLOOKUP('Données projet'!$B$11,Paramètres!$A$1:$I$88,5,0)</f>
        <v>0</v>
      </c>
      <c r="BF108" s="14" t="e">
        <f t="shared" si="99"/>
        <v>#NUM!</v>
      </c>
      <c r="BG108" s="22" t="e">
        <f t="shared" si="63"/>
        <v>#NUM!</v>
      </c>
      <c r="BH108" s="62" t="e">
        <f t="shared" si="64"/>
        <v>#NUM!</v>
      </c>
      <c r="BI108" s="62">
        <f ca="1">AVERAGE(OFFSET($BH$3,0,0,'Données projet'!$E$11+1,1))-AVERAGE(OFFSET($H$3,0,0,'Données projet'!$E$11+1,1))</f>
        <v>191.48961138243084</v>
      </c>
      <c r="BJ108" s="62">
        <f t="shared" si="65"/>
        <v>123.64211675233031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100"/>
        <v>#N/A</v>
      </c>
      <c r="CB108" s="22" t="e">
        <f t="shared" si="67"/>
        <v>#N/A</v>
      </c>
      <c r="CC108" s="62" t="e">
        <f t="shared" si="68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69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25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31.005000000000038</v>
      </c>
      <c r="D109" s="12">
        <f t="shared" si="96"/>
        <v>9.5803449488378725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313.29038206120498</v>
      </c>
      <c r="H109" s="70">
        <f t="shared" si="57"/>
        <v>364.01947578589267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24</v>
      </c>
      <c r="N109" s="14">
        <f>IF(A109&lt;'Données projet'!$A$36,$K$205^A109,IF(A109='Données projet'!$A$36,'Données projet'!$B$36,N108+M109-V108))</f>
        <v>234</v>
      </c>
      <c r="O109" s="14">
        <f>N109*VLOOKUP('Données projet'!$B$9,Paramètres!$A$1:$I$88,3,0)*VLOOKUP('Données projet'!$B$9,Paramètres!$A$1:$I$88,5,0)</f>
        <v>109.512</v>
      </c>
      <c r="P109" s="14">
        <f t="shared" si="97"/>
        <v>29.215978230632555</v>
      </c>
      <c r="Q109" s="22">
        <f t="shared" si="107"/>
        <v>241.61789541835171</v>
      </c>
      <c r="R109" s="62">
        <f t="shared" si="55"/>
        <v>534.95122875168499</v>
      </c>
      <c r="S109" s="62">
        <f ca="1">AVERAGE(OFFSET($R$3,0,0,'Données projet'!$E$9+1,1))-AVERAGE(OFFSET($H$3,0,0,'Données projet'!$E$9+1,1))</f>
        <v>107.50488288359907</v>
      </c>
      <c r="T109" s="62">
        <f t="shared" si="56"/>
        <v>74.47942577721966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98"/>
        <v>#NUM!</v>
      </c>
      <c r="AL109" s="22" t="e">
        <f t="shared" si="59"/>
        <v>#NUM!</v>
      </c>
      <c r="AM109" s="62" t="e">
        <f t="shared" si="60"/>
        <v>#NUM!</v>
      </c>
      <c r="AN109" s="62">
        <f ca="1">AVERAGE(OFFSET($AM$3,0,0,'Données projet'!$E$10+1,1))-AVERAGE(OFFSET($H$3,0,0,'Données projet'!$E$10+1,1))</f>
        <v>86.460089663462668</v>
      </c>
      <c r="AO109" s="62">
        <f t="shared" si="61"/>
        <v>131.79211200949311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0</v>
      </c>
      <c r="BE109" s="14">
        <f>BD109*VLOOKUP('Données projet'!$B$11,Paramètres!$A$1:$I$88,3,0)*VLOOKUP('Données projet'!$B$11,Paramètres!$A$1:$I$88,5,0)</f>
        <v>0</v>
      </c>
      <c r="BF109" s="14" t="e">
        <f t="shared" si="99"/>
        <v>#NUM!</v>
      </c>
      <c r="BG109" s="22" t="e">
        <f t="shared" si="63"/>
        <v>#NUM!</v>
      </c>
      <c r="BH109" s="62" t="e">
        <f t="shared" si="64"/>
        <v>#NUM!</v>
      </c>
      <c r="BI109" s="62">
        <f ca="1">AVERAGE(OFFSET($BH$3,0,0,'Données projet'!$E$11+1,1))-AVERAGE(OFFSET($H$3,0,0,'Données projet'!$E$11+1,1))</f>
        <v>191.48961138243084</v>
      </c>
      <c r="BJ109" s="62">
        <f t="shared" si="65"/>
        <v>123.64211675233031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100"/>
        <v>#N/A</v>
      </c>
      <c r="CB109" s="22" t="e">
        <f t="shared" si="67"/>
        <v>#N/A</v>
      </c>
      <c r="CC109" s="62" t="e">
        <f t="shared" si="68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69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25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31.297500000000039</v>
      </c>
      <c r="D110" s="12">
        <f t="shared" si="96"/>
        <v>9.660161563583662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316.16440505222505</v>
      </c>
      <c r="H110" s="70">
        <f t="shared" si="57"/>
        <v>364.66792722324158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24</v>
      </c>
      <c r="N110" s="14">
        <f>IF(A110&lt;'Données projet'!$A$36,$K$205^A110,IF(A110='Données projet'!$A$36,'Données projet'!$B$36,N109+M110-V109))</f>
        <v>258</v>
      </c>
      <c r="O110" s="14">
        <f>N110*VLOOKUP('Données projet'!$B$9,Paramètres!$A$1:$I$88,3,0)*VLOOKUP('Données projet'!$B$9,Paramètres!$A$1:$I$88,5,0)</f>
        <v>120.744</v>
      </c>
      <c r="P110" s="14">
        <f t="shared" si="97"/>
        <v>31.848462605207807</v>
      </c>
      <c r="Q110" s="22">
        <f t="shared" si="107"/>
        <v>265.76520570407024</v>
      </c>
      <c r="R110" s="62">
        <f t="shared" si="55"/>
        <v>559.0985390374035</v>
      </c>
      <c r="S110" s="62">
        <f ca="1">AVERAGE(OFFSET($R$3,0,0,'Données projet'!$E$9+1,1))-AVERAGE(OFFSET($H$3,0,0,'Données projet'!$E$9+1,1))</f>
        <v>107.50488288359907</v>
      </c>
      <c r="T110" s="62">
        <f t="shared" si="56"/>
        <v>74.47942577721966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98"/>
        <v>#NUM!</v>
      </c>
      <c r="AL110" s="22" t="e">
        <f t="shared" si="59"/>
        <v>#NUM!</v>
      </c>
      <c r="AM110" s="62" t="e">
        <f t="shared" si="60"/>
        <v>#NUM!</v>
      </c>
      <c r="AN110" s="62">
        <f ca="1">AVERAGE(OFFSET($AM$3,0,0,'Données projet'!$E$10+1,1))-AVERAGE(OFFSET($H$3,0,0,'Données projet'!$E$10+1,1))</f>
        <v>86.460089663462668</v>
      </c>
      <c r="AO110" s="62">
        <f t="shared" si="61"/>
        <v>131.79211200949311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0</v>
      </c>
      <c r="BE110" s="14">
        <f>BD110*VLOOKUP('Données projet'!$B$11,Paramètres!$A$1:$I$88,3,0)*VLOOKUP('Données projet'!$B$11,Paramètres!$A$1:$I$88,5,0)</f>
        <v>0</v>
      </c>
      <c r="BF110" s="14" t="e">
        <f t="shared" si="99"/>
        <v>#NUM!</v>
      </c>
      <c r="BG110" s="22" t="e">
        <f t="shared" si="63"/>
        <v>#NUM!</v>
      </c>
      <c r="BH110" s="62" t="e">
        <f t="shared" si="64"/>
        <v>#NUM!</v>
      </c>
      <c r="BI110" s="62">
        <f ca="1">AVERAGE(OFFSET($BH$3,0,0,'Données projet'!$E$11+1,1))-AVERAGE(OFFSET($H$3,0,0,'Données projet'!$E$11+1,1))</f>
        <v>191.48961138243084</v>
      </c>
      <c r="BJ110" s="62">
        <f t="shared" si="65"/>
        <v>123.64211675233031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100"/>
        <v>#N/A</v>
      </c>
      <c r="CB110" s="22" t="e">
        <f t="shared" si="67"/>
        <v>#N/A</v>
      </c>
      <c r="CC110" s="62" t="e">
        <f t="shared" si="68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69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25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31.590000000000039</v>
      </c>
      <c r="D111" s="12">
        <f t="shared" si="96"/>
        <v>9.7398913956627631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319.03775814195848</v>
      </c>
      <c r="H111" s="70">
        <f t="shared" si="57"/>
        <v>365.31622751411271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24</v>
      </c>
      <c r="N111" s="14">
        <f>IF(A111&lt;'Données projet'!$A$36,$K$205^A111,IF(A111='Données projet'!$A$36,'Données projet'!$B$36,N110+M111-V110))</f>
        <v>282</v>
      </c>
      <c r="O111" s="14">
        <f>N111*VLOOKUP('Données projet'!$B$9,Paramètres!$A$1:$I$88,3,0)*VLOOKUP('Données projet'!$B$9,Paramètres!$A$1:$I$88,5,0)</f>
        <v>131.976</v>
      </c>
      <c r="P111" s="14">
        <f t="shared" si="97"/>
        <v>34.452553259401945</v>
      </c>
      <c r="Q111" s="22">
        <f t="shared" si="107"/>
        <v>289.86306359345838</v>
      </c>
      <c r="R111" s="62">
        <f t="shared" si="55"/>
        <v>583.19639692679175</v>
      </c>
      <c r="S111" s="62">
        <f ca="1">AVERAGE(OFFSET($R$3,0,0,'Données projet'!$E$9+1,1))-AVERAGE(OFFSET($H$3,0,0,'Données projet'!$E$9+1,1))</f>
        <v>107.50488288359907</v>
      </c>
      <c r="T111" s="62">
        <f t="shared" si="56"/>
        <v>74.47942577721966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98"/>
        <v>#NUM!</v>
      </c>
      <c r="AL111" s="22" t="e">
        <f t="shared" si="59"/>
        <v>#NUM!</v>
      </c>
      <c r="AM111" s="62" t="e">
        <f t="shared" si="60"/>
        <v>#NUM!</v>
      </c>
      <c r="AN111" s="62">
        <f ca="1">AVERAGE(OFFSET($AM$3,0,0,'Données projet'!$E$10+1,1))-AVERAGE(OFFSET($H$3,0,0,'Données projet'!$E$10+1,1))</f>
        <v>86.460089663462668</v>
      </c>
      <c r="AO111" s="62">
        <f t="shared" si="61"/>
        <v>131.79211200949311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0</v>
      </c>
      <c r="BE111" s="14">
        <f>BD111*VLOOKUP('Données projet'!$B$11,Paramètres!$A$1:$I$88,3,0)*VLOOKUP('Données projet'!$B$11,Paramètres!$A$1:$I$88,5,0)</f>
        <v>0</v>
      </c>
      <c r="BF111" s="14" t="e">
        <f t="shared" si="99"/>
        <v>#NUM!</v>
      </c>
      <c r="BG111" s="22" t="e">
        <f t="shared" si="63"/>
        <v>#NUM!</v>
      </c>
      <c r="BH111" s="62" t="e">
        <f t="shared" si="64"/>
        <v>#NUM!</v>
      </c>
      <c r="BI111" s="62">
        <f ca="1">AVERAGE(OFFSET($BH$3,0,0,'Données projet'!$E$11+1,1))-AVERAGE(OFFSET($H$3,0,0,'Données projet'!$E$11+1,1))</f>
        <v>191.48961138243084</v>
      </c>
      <c r="BJ111" s="62">
        <f t="shared" si="65"/>
        <v>123.64211675233031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100"/>
        <v>#N/A</v>
      </c>
      <c r="CB111" s="22" t="e">
        <f t="shared" si="67"/>
        <v>#N/A</v>
      </c>
      <c r="CC111" s="62" t="e">
        <f t="shared" si="68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69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25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31.882500000000039</v>
      </c>
      <c r="D112" s="12">
        <f t="shared" si="96"/>
        <v>9.8195353416932996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321.9104482516679</v>
      </c>
      <c r="H112" s="70">
        <f t="shared" si="57"/>
        <v>365.96437822011586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24</v>
      </c>
      <c r="N112" s="14">
        <f>IF(A112&lt;'Données projet'!$A$36,$K$205^A112,IF(A112='Données projet'!$A$36,'Données projet'!$B$36,N111+M112-V111))</f>
        <v>306</v>
      </c>
      <c r="O112" s="14">
        <f>N112*VLOOKUP('Données projet'!$B$9,Paramètres!$A$1:$I$88,3,0)*VLOOKUP('Données projet'!$B$9,Paramètres!$A$1:$I$88,5,0)</f>
        <v>143.208</v>
      </c>
      <c r="P112" s="14">
        <f t="shared" si="97"/>
        <v>37.030941422835802</v>
      </c>
      <c r="Q112" s="22">
        <f t="shared" si="107"/>
        <v>313.91615631143901</v>
      </c>
      <c r="R112" s="62">
        <f t="shared" si="55"/>
        <v>607.24948964477232</v>
      </c>
      <c r="S112" s="62">
        <f ca="1">AVERAGE(OFFSET($R$3,0,0,'Données projet'!$E$9+1,1))-AVERAGE(OFFSET($H$3,0,0,'Données projet'!$E$9+1,1))</f>
        <v>107.50488288359907</v>
      </c>
      <c r="T112" s="62">
        <f t="shared" si="56"/>
        <v>74.47942577721966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98"/>
        <v>#NUM!</v>
      </c>
      <c r="AL112" s="22" t="e">
        <f t="shared" si="59"/>
        <v>#NUM!</v>
      </c>
      <c r="AM112" s="62" t="e">
        <f t="shared" si="60"/>
        <v>#NUM!</v>
      </c>
      <c r="AN112" s="62">
        <f ca="1">AVERAGE(OFFSET($AM$3,0,0,'Données projet'!$E$10+1,1))-AVERAGE(OFFSET($H$3,0,0,'Données projet'!$E$10+1,1))</f>
        <v>86.460089663462668</v>
      </c>
      <c r="AO112" s="62">
        <f t="shared" si="61"/>
        <v>131.79211200949311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0</v>
      </c>
      <c r="BE112" s="14">
        <f>BD112*VLOOKUP('Données projet'!$B$11,Paramètres!$A$1:$I$88,3,0)*VLOOKUP('Données projet'!$B$11,Paramètres!$A$1:$I$88,5,0)</f>
        <v>0</v>
      </c>
      <c r="BF112" s="14" t="e">
        <f t="shared" si="99"/>
        <v>#NUM!</v>
      </c>
      <c r="BG112" s="22" t="e">
        <f t="shared" si="63"/>
        <v>#NUM!</v>
      </c>
      <c r="BH112" s="62" t="e">
        <f t="shared" si="64"/>
        <v>#NUM!</v>
      </c>
      <c r="BI112" s="62">
        <f ca="1">AVERAGE(OFFSET($BH$3,0,0,'Données projet'!$E$11+1,1))-AVERAGE(OFFSET($H$3,0,0,'Données projet'!$E$11+1,1))</f>
        <v>191.48961138243084</v>
      </c>
      <c r="BJ112" s="62">
        <f t="shared" si="65"/>
        <v>123.64211675233031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100"/>
        <v>#N/A</v>
      </c>
      <c r="CB112" s="22" t="e">
        <f t="shared" si="67"/>
        <v>#N/A</v>
      </c>
      <c r="CC112" s="62" t="e">
        <f t="shared" si="68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69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25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32.17500000000004</v>
      </c>
      <c r="D113" s="12">
        <f t="shared" si="96"/>
        <v>9.8990942808927596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324.7824821682953</v>
      </c>
      <c r="H113" s="70">
        <f t="shared" si="57"/>
        <v>366.61238087255492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330</v>
      </c>
      <c r="L113" s="13">
        <f>VLOOKUP(A113,'Données projet'!$A$35:$I$55,9,0)</f>
        <v>24</v>
      </c>
      <c r="M113" s="13">
        <f t="array" ref="M113">INDEX(L:L,MIN(IF(ISNUMBER(L113:L309),ROW(L113:L309),"")))</f>
        <v>24</v>
      </c>
      <c r="N113" s="14">
        <f>IF(A113&lt;'Données projet'!$A$36,$K$205^A113,IF(A113='Données projet'!$A$36,'Données projet'!$B$36,N112+M113-V112))</f>
        <v>330</v>
      </c>
      <c r="O113" s="14">
        <f>N113*VLOOKUP('Données projet'!$B$9,Paramètres!$A$1:$I$88,3,0)*VLOOKUP('Données projet'!$B$9,Paramètres!$A$1:$I$88,5,0)</f>
        <v>154.44</v>
      </c>
      <c r="P113" s="14">
        <f t="shared" si="97"/>
        <v>39.58587217095549</v>
      </c>
      <c r="Q113" s="22">
        <f t="shared" si="107"/>
        <v>337.92839403108081</v>
      </c>
      <c r="R113" s="62">
        <f t="shared" si="55"/>
        <v>631.26172736441413</v>
      </c>
      <c r="S113" s="62">
        <f ca="1">AVERAGE(OFFSET($R$3,0,0,'Données projet'!$E$9+1,1))-AVERAGE(OFFSET($H$3,0,0,'Données projet'!$E$9+1,1))</f>
        <v>107.50488288359907</v>
      </c>
      <c r="T113" s="62">
        <f t="shared" si="56"/>
        <v>74.47942577721966</v>
      </c>
      <c r="U113" s="16">
        <f>IF(ISNA(VLOOKUP(A113,'Données projet'!$A$35:$I$55,3,0)),0,VLOOKUP(A113,'Données projet'!$A$35:$I$55,3,0))</f>
        <v>7</v>
      </c>
      <c r="V113" s="16">
        <f>IF(ISNA(VLOOKUP(A113,'Données projet'!$A$35:$I$55,4,0)),0,VLOOKUP(A113,'Données projet'!$A$35:$I$55,4,0))</f>
        <v>330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98"/>
        <v>#NUM!</v>
      </c>
      <c r="AL113" s="22" t="e">
        <f t="shared" si="59"/>
        <v>#NUM!</v>
      </c>
      <c r="AM113" s="62" t="e">
        <f t="shared" si="60"/>
        <v>#NUM!</v>
      </c>
      <c r="AN113" s="62">
        <f ca="1">AVERAGE(OFFSET($AM$3,0,0,'Données projet'!$E$10+1,1))-AVERAGE(OFFSET($H$3,0,0,'Données projet'!$E$10+1,1))</f>
        <v>86.460089663462668</v>
      </c>
      <c r="AO113" s="62">
        <f t="shared" si="61"/>
        <v>131.79211200949311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0</v>
      </c>
      <c r="BE113" s="14">
        <f>BD113*VLOOKUP('Données projet'!$B$11,Paramètres!$A$1:$I$88,3,0)*VLOOKUP('Données projet'!$B$11,Paramètres!$A$1:$I$88,5,0)</f>
        <v>0</v>
      </c>
      <c r="BF113" s="14" t="e">
        <f t="shared" si="99"/>
        <v>#NUM!</v>
      </c>
      <c r="BG113" s="22" t="e">
        <f t="shared" si="63"/>
        <v>#NUM!</v>
      </c>
      <c r="BH113" s="62" t="e">
        <f t="shared" si="64"/>
        <v>#NUM!</v>
      </c>
      <c r="BI113" s="62">
        <f ca="1">AVERAGE(OFFSET($BH$3,0,0,'Données projet'!$E$11+1,1))-AVERAGE(OFFSET($H$3,0,0,'Données projet'!$E$11+1,1))</f>
        <v>191.48961138243084</v>
      </c>
      <c r="BJ113" s="62">
        <f t="shared" si="65"/>
        <v>123.64211675233031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100"/>
        <v>#N/A</v>
      </c>
      <c r="CB113" s="22" t="e">
        <f t="shared" si="67"/>
        <v>#N/A</v>
      </c>
      <c r="CC113" s="62" t="e">
        <f t="shared" si="68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69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25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32.467500000000037</v>
      </c>
      <c r="D114" s="12">
        <f t="shared" si="96"/>
        <v>9.978569075570741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327.65386654826563</v>
      </c>
      <c r="H114" s="70">
        <f t="shared" si="57"/>
        <v>367.26023697328571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107.50488288359907</v>
      </c>
      <c r="T114" s="62">
        <f t="shared" si="56"/>
        <v>74.47942577721966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98"/>
        <v>#NUM!</v>
      </c>
      <c r="AL114" s="22" t="e">
        <f t="shared" si="59"/>
        <v>#NUM!</v>
      </c>
      <c r="AM114" s="62" t="e">
        <f t="shared" si="60"/>
        <v>#NUM!</v>
      </c>
      <c r="AN114" s="62">
        <f ca="1">AVERAGE(OFFSET($AM$3,0,0,'Données projet'!$E$10+1,1))-AVERAGE(OFFSET($H$3,0,0,'Données projet'!$E$10+1,1))</f>
        <v>86.460089663462668</v>
      </c>
      <c r="AO114" s="62">
        <f t="shared" si="61"/>
        <v>131.79211200949311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0</v>
      </c>
      <c r="BE114" s="14">
        <f>BD114*VLOOKUP('Données projet'!$B$11,Paramètres!$A$1:$I$88,3,0)*VLOOKUP('Données projet'!$B$11,Paramètres!$A$1:$I$88,5,0)</f>
        <v>0</v>
      </c>
      <c r="BF114" s="14" t="e">
        <f t="shared" si="99"/>
        <v>#NUM!</v>
      </c>
      <c r="BG114" s="22" t="e">
        <f t="shared" si="63"/>
        <v>#NUM!</v>
      </c>
      <c r="BH114" s="62" t="e">
        <f t="shared" si="64"/>
        <v>#NUM!</v>
      </c>
      <c r="BI114" s="62">
        <f ca="1">AVERAGE(OFFSET($BH$3,0,0,'Données projet'!$E$11+1,1))-AVERAGE(OFFSET($H$3,0,0,'Données projet'!$E$11+1,1))</f>
        <v>191.48961138243084</v>
      </c>
      <c r="BJ114" s="62">
        <f t="shared" si="65"/>
        <v>123.64211675233031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100"/>
        <v>#N/A</v>
      </c>
      <c r="CB114" s="22" t="e">
        <f t="shared" si="67"/>
        <v>#N/A</v>
      </c>
      <c r="CC114" s="62" t="e">
        <f t="shared" si="68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69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25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32.760000000000034</v>
      </c>
      <c r="D115" s="12">
        <f t="shared" si="96"/>
        <v>10.057960571603438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330.52460792114965</v>
      </c>
      <c r="H115" s="70">
        <f t="shared" si="57"/>
        <v>367.90794799554271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107.50488288359907</v>
      </c>
      <c r="T115" s="62">
        <f t="shared" si="56"/>
        <v>74.47942577721966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98"/>
        <v>#NUM!</v>
      </c>
      <c r="AL115" s="22" t="e">
        <f t="shared" si="59"/>
        <v>#NUM!</v>
      </c>
      <c r="AM115" s="62" t="e">
        <f t="shared" si="60"/>
        <v>#NUM!</v>
      </c>
      <c r="AN115" s="62">
        <f ca="1">AVERAGE(OFFSET($AM$3,0,0,'Données projet'!$E$10+1,1))-AVERAGE(OFFSET($H$3,0,0,'Données projet'!$E$10+1,1))</f>
        <v>86.460089663462668</v>
      </c>
      <c r="AO115" s="62">
        <f t="shared" si="61"/>
        <v>131.79211200949311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0</v>
      </c>
      <c r="BE115" s="14">
        <f>BD115*VLOOKUP('Données projet'!$B$11,Paramètres!$A$1:$I$88,3,0)*VLOOKUP('Données projet'!$B$11,Paramètres!$A$1:$I$88,5,0)</f>
        <v>0</v>
      </c>
      <c r="BF115" s="14" t="e">
        <f t="shared" si="99"/>
        <v>#NUM!</v>
      </c>
      <c r="BG115" s="22" t="e">
        <f t="shared" si="63"/>
        <v>#NUM!</v>
      </c>
      <c r="BH115" s="62" t="e">
        <f t="shared" si="64"/>
        <v>#NUM!</v>
      </c>
      <c r="BI115" s="62">
        <f ca="1">AVERAGE(OFFSET($BH$3,0,0,'Données projet'!$E$11+1,1))-AVERAGE(OFFSET($H$3,0,0,'Données projet'!$E$11+1,1))</f>
        <v>191.48961138243084</v>
      </c>
      <c r="BJ115" s="62">
        <f t="shared" si="65"/>
        <v>123.64211675233031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100"/>
        <v>#N/A</v>
      </c>
      <c r="CB115" s="22" t="e">
        <f t="shared" si="67"/>
        <v>#N/A</v>
      </c>
      <c r="CC115" s="62" t="e">
        <f t="shared" si="68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69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25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33.05250000000003</v>
      </c>
      <c r="D116" s="12">
        <f t="shared" si="96"/>
        <v>10.137269598890665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333.39471269319131</v>
      </c>
      <c r="H116" s="70">
        <f t="shared" si="57"/>
        <v>368.55551538473458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107.50488288359907</v>
      </c>
      <c r="T116" s="62">
        <f t="shared" si="56"/>
        <v>74.47942577721966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98"/>
        <v>#NUM!</v>
      </c>
      <c r="AL116" s="22" t="e">
        <f t="shared" si="59"/>
        <v>#NUM!</v>
      </c>
      <c r="AM116" s="62" t="e">
        <f t="shared" si="60"/>
        <v>#NUM!</v>
      </c>
      <c r="AN116" s="62">
        <f ca="1">AVERAGE(OFFSET($AM$3,0,0,'Données projet'!$E$10+1,1))-AVERAGE(OFFSET($H$3,0,0,'Données projet'!$E$10+1,1))</f>
        <v>86.460089663462668</v>
      </c>
      <c r="AO116" s="62">
        <f t="shared" si="61"/>
        <v>131.79211200949311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0</v>
      </c>
      <c r="BE116" s="14">
        <f>BD116*VLOOKUP('Données projet'!$B$11,Paramètres!$A$1:$I$88,3,0)*VLOOKUP('Données projet'!$B$11,Paramètres!$A$1:$I$88,5,0)</f>
        <v>0</v>
      </c>
      <c r="BF116" s="14" t="e">
        <f t="shared" si="99"/>
        <v>#NUM!</v>
      </c>
      <c r="BG116" s="22" t="e">
        <f t="shared" si="63"/>
        <v>#NUM!</v>
      </c>
      <c r="BH116" s="62" t="e">
        <f t="shared" si="64"/>
        <v>#NUM!</v>
      </c>
      <c r="BI116" s="62">
        <f ca="1">AVERAGE(OFFSET($BH$3,0,0,'Données projet'!$E$11+1,1))-AVERAGE(OFFSET($H$3,0,0,'Données projet'!$E$11+1,1))</f>
        <v>191.48961138243084</v>
      </c>
      <c r="BJ116" s="62">
        <f t="shared" si="65"/>
        <v>123.64211675233031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100"/>
        <v>#N/A</v>
      </c>
      <c r="CB116" s="22" t="e">
        <f t="shared" si="67"/>
        <v>#N/A</v>
      </c>
      <c r="CC116" s="62" t="e">
        <f t="shared" si="68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69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25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33.345000000000027</v>
      </c>
      <c r="D117" s="12">
        <f t="shared" si="96"/>
        <v>10.216496971796293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336.26418715070844</v>
      </c>
      <c r="H117" s="70">
        <f t="shared" si="57"/>
        <v>369.20294055921192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107.50488288359907</v>
      </c>
      <c r="T117" s="62">
        <f t="shared" si="56"/>
        <v>74.47942577721966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98"/>
        <v>#NUM!</v>
      </c>
      <c r="AL117" s="22" t="e">
        <f t="shared" si="59"/>
        <v>#NUM!</v>
      </c>
      <c r="AM117" s="62" t="e">
        <f t="shared" si="60"/>
        <v>#NUM!</v>
      </c>
      <c r="AN117" s="62">
        <f ca="1">AVERAGE(OFFSET($AM$3,0,0,'Données projet'!$E$10+1,1))-AVERAGE(OFFSET($H$3,0,0,'Données projet'!$E$10+1,1))</f>
        <v>86.460089663462668</v>
      </c>
      <c r="AO117" s="62">
        <f t="shared" si="61"/>
        <v>131.79211200949311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0</v>
      </c>
      <c r="BE117" s="14">
        <f>BD117*VLOOKUP('Données projet'!$B$11,Paramètres!$A$1:$I$88,3,0)*VLOOKUP('Données projet'!$B$11,Paramètres!$A$1:$I$88,5,0)</f>
        <v>0</v>
      </c>
      <c r="BF117" s="14" t="e">
        <f t="shared" si="99"/>
        <v>#NUM!</v>
      </c>
      <c r="BG117" s="22" t="e">
        <f t="shared" si="63"/>
        <v>#NUM!</v>
      </c>
      <c r="BH117" s="62" t="e">
        <f t="shared" si="64"/>
        <v>#NUM!</v>
      </c>
      <c r="BI117" s="62">
        <f ca="1">AVERAGE(OFFSET($BH$3,0,0,'Données projet'!$E$11+1,1))-AVERAGE(OFFSET($H$3,0,0,'Données projet'!$E$11+1,1))</f>
        <v>191.48961138243084</v>
      </c>
      <c r="BJ117" s="62">
        <f t="shared" si="65"/>
        <v>123.64211675233031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100"/>
        <v>#N/A</v>
      </c>
      <c r="CB117" s="22" t="e">
        <f t="shared" si="67"/>
        <v>#N/A</v>
      </c>
      <c r="CC117" s="62" t="e">
        <f t="shared" si="68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69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25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33.637500000000024</v>
      </c>
      <c r="D118" s="12">
        <f t="shared" si="96"/>
        <v>10.295643489572726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339.13303746336862</v>
      </c>
      <c r="H118" s="70">
        <f t="shared" si="57"/>
        <v>369.85022491100585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107.50488288359907</v>
      </c>
      <c r="T118" s="62">
        <f t="shared" si="56"/>
        <v>74.47942577721966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98"/>
        <v>#NUM!</v>
      </c>
      <c r="AL118" s="22" t="e">
        <f t="shared" si="59"/>
        <v>#NUM!</v>
      </c>
      <c r="AM118" s="62" t="e">
        <f t="shared" si="60"/>
        <v>#NUM!</v>
      </c>
      <c r="AN118" s="62">
        <f ca="1">AVERAGE(OFFSET($AM$3,0,0,'Données projet'!$E$10+1,1))-AVERAGE(OFFSET($H$3,0,0,'Données projet'!$E$10+1,1))</f>
        <v>86.460089663462668</v>
      </c>
      <c r="AO118" s="62">
        <f t="shared" si="61"/>
        <v>131.79211200949311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0</v>
      </c>
      <c r="BE118" s="14">
        <f>BD118*VLOOKUP('Données projet'!$B$11,Paramètres!$A$1:$I$88,3,0)*VLOOKUP('Données projet'!$B$11,Paramètres!$A$1:$I$88,5,0)</f>
        <v>0</v>
      </c>
      <c r="BF118" s="14" t="e">
        <f t="shared" si="99"/>
        <v>#NUM!</v>
      </c>
      <c r="BG118" s="22" t="e">
        <f t="shared" si="63"/>
        <v>#NUM!</v>
      </c>
      <c r="BH118" s="62" t="e">
        <f t="shared" si="64"/>
        <v>#NUM!</v>
      </c>
      <c r="BI118" s="62">
        <f ca="1">AVERAGE(OFFSET($BH$3,0,0,'Données projet'!$E$11+1,1))-AVERAGE(OFFSET($H$3,0,0,'Données projet'!$E$11+1,1))</f>
        <v>191.48961138243084</v>
      </c>
      <c r="BJ118" s="62">
        <f t="shared" si="65"/>
        <v>123.64211675233031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100"/>
        <v>#N/A</v>
      </c>
      <c r="CB118" s="22" t="e">
        <f t="shared" si="67"/>
        <v>#N/A</v>
      </c>
      <c r="CC118" s="62" t="e">
        <f t="shared" si="68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69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25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33.930000000000021</v>
      </c>
      <c r="D119" s="12">
        <f t="shared" si="96"/>
        <v>10.374709936770239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342.00126968734935</v>
      </c>
      <c r="H119" s="70">
        <f t="shared" si="57"/>
        <v>370.49736980654149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107.50488288359907</v>
      </c>
      <c r="T119" s="62">
        <f t="shared" si="56"/>
        <v>74.47942577721966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98"/>
        <v>#NUM!</v>
      </c>
      <c r="AL119" s="22" t="e">
        <f t="shared" si="59"/>
        <v>#NUM!</v>
      </c>
      <c r="AM119" s="62" t="e">
        <f t="shared" si="60"/>
        <v>#NUM!</v>
      </c>
      <c r="AN119" s="62">
        <f ca="1">AVERAGE(OFFSET($AM$3,0,0,'Données projet'!$E$10+1,1))-AVERAGE(OFFSET($H$3,0,0,'Données projet'!$E$10+1,1))</f>
        <v>86.460089663462668</v>
      </c>
      <c r="AO119" s="62">
        <f t="shared" si="61"/>
        <v>131.79211200949311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0</v>
      </c>
      <c r="BE119" s="14">
        <f>BD119*VLOOKUP('Données projet'!$B$11,Paramètres!$A$1:$I$88,3,0)*VLOOKUP('Données projet'!$B$11,Paramètres!$A$1:$I$88,5,0)</f>
        <v>0</v>
      </c>
      <c r="BF119" s="14" t="e">
        <f t="shared" si="99"/>
        <v>#NUM!</v>
      </c>
      <c r="BG119" s="22" t="e">
        <f t="shared" si="63"/>
        <v>#NUM!</v>
      </c>
      <c r="BH119" s="62" t="e">
        <f t="shared" si="64"/>
        <v>#NUM!</v>
      </c>
      <c r="BI119" s="62">
        <f ca="1">AVERAGE(OFFSET($BH$3,0,0,'Données projet'!$E$11+1,1))-AVERAGE(OFFSET($H$3,0,0,'Données projet'!$E$11+1,1))</f>
        <v>191.48961138243084</v>
      </c>
      <c r="BJ119" s="62">
        <f t="shared" si="65"/>
        <v>123.64211675233031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100"/>
        <v>#N/A</v>
      </c>
      <c r="CB119" s="22" t="e">
        <f t="shared" si="67"/>
        <v>#N/A</v>
      </c>
      <c r="CC119" s="62" t="e">
        <f t="shared" si="68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69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25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34.222500000000018</v>
      </c>
      <c r="D120" s="12">
        <f t="shared" si="96"/>
        <v>10.453697083631777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344.86888976838577</v>
      </c>
      <c r="H120" s="70">
        <f t="shared" si="57"/>
        <v>371.14437658732533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107.50488288359907</v>
      </c>
      <c r="T120" s="62">
        <f t="shared" si="56"/>
        <v>74.47942577721966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98"/>
        <v>#NUM!</v>
      </c>
      <c r="AL120" s="22" t="e">
        <f t="shared" si="59"/>
        <v>#NUM!</v>
      </c>
      <c r="AM120" s="62" t="e">
        <f t="shared" si="60"/>
        <v>#NUM!</v>
      </c>
      <c r="AN120" s="62">
        <f ca="1">AVERAGE(OFFSET($AM$3,0,0,'Données projet'!$E$10+1,1))-AVERAGE(OFFSET($H$3,0,0,'Données projet'!$E$10+1,1))</f>
        <v>86.460089663462668</v>
      </c>
      <c r="AO120" s="62">
        <f t="shared" si="61"/>
        <v>131.79211200949311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0</v>
      </c>
      <c r="BE120" s="14">
        <f>BD120*VLOOKUP('Données projet'!$B$11,Paramètres!$A$1:$I$88,3,0)*VLOOKUP('Données projet'!$B$11,Paramètres!$A$1:$I$88,5,0)</f>
        <v>0</v>
      </c>
      <c r="BF120" s="14" t="e">
        <f t="shared" si="99"/>
        <v>#NUM!</v>
      </c>
      <c r="BG120" s="22" t="e">
        <f t="shared" si="63"/>
        <v>#NUM!</v>
      </c>
      <c r="BH120" s="62" t="e">
        <f t="shared" si="64"/>
        <v>#NUM!</v>
      </c>
      <c r="BI120" s="62">
        <f ca="1">AVERAGE(OFFSET($BH$3,0,0,'Données projet'!$E$11+1,1))-AVERAGE(OFFSET($H$3,0,0,'Données projet'!$E$11+1,1))</f>
        <v>191.48961138243084</v>
      </c>
      <c r="BJ120" s="62">
        <f t="shared" si="65"/>
        <v>123.64211675233031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100"/>
        <v>#N/A</v>
      </c>
      <c r="CB120" s="22" t="e">
        <f t="shared" si="67"/>
        <v>#N/A</v>
      </c>
      <c r="CC120" s="62" t="e">
        <f t="shared" si="68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69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25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34.515000000000015</v>
      </c>
      <c r="D121" s="12">
        <f t="shared" si="96"/>
        <v>10.532605686473875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347.73590354471071</v>
      </c>
      <c r="H121" s="70">
        <f t="shared" si="57"/>
        <v>371.79124657060868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107.50488288359907</v>
      </c>
      <c r="T121" s="62">
        <f t="shared" si="56"/>
        <v>74.47942577721966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98"/>
        <v>#NUM!</v>
      </c>
      <c r="AL121" s="22" t="e">
        <f t="shared" si="59"/>
        <v>#NUM!</v>
      </c>
      <c r="AM121" s="62" t="e">
        <f t="shared" si="60"/>
        <v>#NUM!</v>
      </c>
      <c r="AN121" s="62">
        <f ca="1">AVERAGE(OFFSET($AM$3,0,0,'Données projet'!$E$10+1,1))-AVERAGE(OFFSET($H$3,0,0,'Données projet'!$E$10+1,1))</f>
        <v>86.460089663462668</v>
      </c>
      <c r="AO121" s="62">
        <f t="shared" si="61"/>
        <v>131.79211200949311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0</v>
      </c>
      <c r="BE121" s="14">
        <f>BD121*VLOOKUP('Données projet'!$B$11,Paramètres!$A$1:$I$88,3,0)*VLOOKUP('Données projet'!$B$11,Paramètres!$A$1:$I$88,5,0)</f>
        <v>0</v>
      </c>
      <c r="BF121" s="14" t="e">
        <f t="shared" si="99"/>
        <v>#NUM!</v>
      </c>
      <c r="BG121" s="22" t="e">
        <f t="shared" si="63"/>
        <v>#NUM!</v>
      </c>
      <c r="BH121" s="62" t="e">
        <f t="shared" si="64"/>
        <v>#NUM!</v>
      </c>
      <c r="BI121" s="62">
        <f ca="1">AVERAGE(OFFSET($BH$3,0,0,'Données projet'!$E$11+1,1))-AVERAGE(OFFSET($H$3,0,0,'Données projet'!$E$11+1,1))</f>
        <v>191.48961138243084</v>
      </c>
      <c r="BJ121" s="62">
        <f t="shared" si="65"/>
        <v>123.64211675233031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100"/>
        <v>#N/A</v>
      </c>
      <c r="CB121" s="22" t="e">
        <f t="shared" si="67"/>
        <v>#N/A</v>
      </c>
      <c r="CC121" s="62" t="e">
        <f t="shared" si="68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69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25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34.807500000000012</v>
      </c>
      <c r="D122" s="12">
        <f t="shared" si="96"/>
        <v>10.611436488054281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350.60231674989285</v>
      </c>
      <c r="H122" s="70">
        <f t="shared" si="57"/>
        <v>372.43798105002787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107.50488288359907</v>
      </c>
      <c r="T122" s="62">
        <f t="shared" si="56"/>
        <v>74.47942577721966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98"/>
        <v>#NUM!</v>
      </c>
      <c r="AL122" s="22" t="e">
        <f t="shared" si="59"/>
        <v>#NUM!</v>
      </c>
      <c r="AM122" s="62" t="e">
        <f t="shared" si="60"/>
        <v>#NUM!</v>
      </c>
      <c r="AN122" s="62">
        <f ca="1">AVERAGE(OFFSET($AM$3,0,0,'Données projet'!$E$10+1,1))-AVERAGE(OFFSET($H$3,0,0,'Données projet'!$E$10+1,1))</f>
        <v>86.460089663462668</v>
      </c>
      <c r="AO122" s="62">
        <f t="shared" si="61"/>
        <v>131.79211200949311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0</v>
      </c>
      <c r="BE122" s="14">
        <f>BD122*VLOOKUP('Données projet'!$B$11,Paramètres!$A$1:$I$88,3,0)*VLOOKUP('Données projet'!$B$11,Paramètres!$A$1:$I$88,5,0)</f>
        <v>0</v>
      </c>
      <c r="BF122" s="14" t="e">
        <f t="shared" si="99"/>
        <v>#NUM!</v>
      </c>
      <c r="BG122" s="22" t="e">
        <f t="shared" si="63"/>
        <v>#NUM!</v>
      </c>
      <c r="BH122" s="62" t="e">
        <f t="shared" si="64"/>
        <v>#NUM!</v>
      </c>
      <c r="BI122" s="62">
        <f ca="1">AVERAGE(OFFSET($BH$3,0,0,'Données projet'!$E$11+1,1))-AVERAGE(OFFSET($H$3,0,0,'Données projet'!$E$11+1,1))</f>
        <v>191.48961138243084</v>
      </c>
      <c r="BJ122" s="62">
        <f t="shared" si="65"/>
        <v>123.64211675233031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100"/>
        <v>#N/A</v>
      </c>
      <c r="CB122" s="22" t="e">
        <f t="shared" si="67"/>
        <v>#N/A</v>
      </c>
      <c r="CC122" s="62" t="e">
        <f t="shared" si="68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69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25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35.100000000000009</v>
      </c>
      <c r="D123" s="12">
        <f t="shared" si="96"/>
        <v>10.690190217926899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353.46813501557608</v>
      </c>
      <c r="H123" s="70">
        <f t="shared" si="57"/>
        <v>373.08458129622267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107.50488288359907</v>
      </c>
      <c r="T123" s="62">
        <f t="shared" si="56"/>
        <v>74.47942577721966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98"/>
        <v>#NUM!</v>
      </c>
      <c r="AL123" s="22" t="e">
        <f t="shared" si="59"/>
        <v>#NUM!</v>
      </c>
      <c r="AM123" s="62" t="e">
        <f t="shared" si="60"/>
        <v>#NUM!</v>
      </c>
      <c r="AN123" s="62">
        <f ca="1">AVERAGE(OFFSET($AM$3,0,0,'Données projet'!$E$10+1,1))-AVERAGE(OFFSET($H$3,0,0,'Données projet'!$E$10+1,1))</f>
        <v>86.460089663462668</v>
      </c>
      <c r="AO123" s="62">
        <f t="shared" si="61"/>
        <v>131.79211200949311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0</v>
      </c>
      <c r="BE123" s="14">
        <f>BD123*VLOOKUP('Données projet'!$B$11,Paramètres!$A$1:$I$88,3,0)*VLOOKUP('Données projet'!$B$11,Paramètres!$A$1:$I$88,5,0)</f>
        <v>0</v>
      </c>
      <c r="BF123" s="14" t="e">
        <f t="shared" si="99"/>
        <v>#NUM!</v>
      </c>
      <c r="BG123" s="22" t="e">
        <f t="shared" si="63"/>
        <v>#NUM!</v>
      </c>
      <c r="BH123" s="62" t="e">
        <f t="shared" si="64"/>
        <v>#NUM!</v>
      </c>
      <c r="BI123" s="62">
        <f ca="1">AVERAGE(OFFSET($BH$3,0,0,'Données projet'!$E$11+1,1))-AVERAGE(OFFSET($H$3,0,0,'Données projet'!$E$11+1,1))</f>
        <v>191.48961138243084</v>
      </c>
      <c r="BJ123" s="62">
        <f t="shared" si="65"/>
        <v>123.64211675233031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100"/>
        <v>#N/A</v>
      </c>
      <c r="CB123" s="22" t="e">
        <f t="shared" si="67"/>
        <v>#N/A</v>
      </c>
      <c r="CC123" s="62" t="e">
        <f t="shared" si="68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69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25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35.392500000000005</v>
      </c>
      <c r="D124" s="12">
        <f t="shared" si="96"/>
        <v>10.76886759278452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356.33336387412618</v>
      </c>
      <c r="H124" s="70">
        <f t="shared" si="57"/>
        <v>373.73104855743304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107.50488288359907</v>
      </c>
      <c r="T124" s="62">
        <f t="shared" si="56"/>
        <v>74.47942577721966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98"/>
        <v>#NUM!</v>
      </c>
      <c r="AL124" s="22" t="e">
        <f t="shared" si="59"/>
        <v>#NUM!</v>
      </c>
      <c r="AM124" s="62" t="e">
        <f t="shared" si="60"/>
        <v>#NUM!</v>
      </c>
      <c r="AN124" s="62">
        <f ca="1">AVERAGE(OFFSET($AM$3,0,0,'Données projet'!$E$10+1,1))-AVERAGE(OFFSET($H$3,0,0,'Données projet'!$E$10+1,1))</f>
        <v>86.460089663462668</v>
      </c>
      <c r="AO124" s="62">
        <f t="shared" si="61"/>
        <v>131.79211200949311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0</v>
      </c>
      <c r="BE124" s="14">
        <f>BD124*VLOOKUP('Données projet'!$B$11,Paramètres!$A$1:$I$88,3,0)*VLOOKUP('Données projet'!$B$11,Paramètres!$A$1:$I$88,5,0)</f>
        <v>0</v>
      </c>
      <c r="BF124" s="14" t="e">
        <f t="shared" si="99"/>
        <v>#NUM!</v>
      </c>
      <c r="BG124" s="22" t="e">
        <f t="shared" si="63"/>
        <v>#NUM!</v>
      </c>
      <c r="BH124" s="62" t="e">
        <f t="shared" si="64"/>
        <v>#NUM!</v>
      </c>
      <c r="BI124" s="62">
        <f ca="1">AVERAGE(OFFSET($BH$3,0,0,'Données projet'!$E$11+1,1))-AVERAGE(OFFSET($H$3,0,0,'Données projet'!$E$11+1,1))</f>
        <v>191.48961138243084</v>
      </c>
      <c r="BJ124" s="62">
        <f t="shared" si="65"/>
        <v>123.64211675233031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100"/>
        <v>#N/A</v>
      </c>
      <c r="CB124" s="22" t="e">
        <f t="shared" si="67"/>
        <v>#N/A</v>
      </c>
      <c r="CC124" s="62" t="e">
        <f t="shared" si="68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69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25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35.685000000000002</v>
      </c>
      <c r="D125" s="12">
        <f t="shared" si="96"/>
        <v>10.84746931678994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359.19800876118552</v>
      </c>
      <c r="H125" s="70">
        <f t="shared" si="57"/>
        <v>374.37738406007577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107.50488288359907</v>
      </c>
      <c r="T125" s="62">
        <f t="shared" si="56"/>
        <v>74.47942577721966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98"/>
        <v>#NUM!</v>
      </c>
      <c r="AL125" s="22" t="e">
        <f t="shared" si="59"/>
        <v>#NUM!</v>
      </c>
      <c r="AM125" s="62" t="e">
        <f t="shared" si="60"/>
        <v>#NUM!</v>
      </c>
      <c r="AN125" s="62">
        <f ca="1">AVERAGE(OFFSET($AM$3,0,0,'Données projet'!$E$10+1,1))-AVERAGE(OFFSET($H$3,0,0,'Données projet'!$E$10+1,1))</f>
        <v>86.460089663462668</v>
      </c>
      <c r="AO125" s="62">
        <f t="shared" si="61"/>
        <v>131.79211200949311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0</v>
      </c>
      <c r="BE125" s="14">
        <f>BD125*VLOOKUP('Données projet'!$B$11,Paramètres!$A$1:$I$88,3,0)*VLOOKUP('Données projet'!$B$11,Paramètres!$A$1:$I$88,5,0)</f>
        <v>0</v>
      </c>
      <c r="BF125" s="14" t="e">
        <f t="shared" si="99"/>
        <v>#NUM!</v>
      </c>
      <c r="BG125" s="22" t="e">
        <f t="shared" si="63"/>
        <v>#NUM!</v>
      </c>
      <c r="BH125" s="62" t="e">
        <f t="shared" si="64"/>
        <v>#NUM!</v>
      </c>
      <c r="BI125" s="62">
        <f ca="1">AVERAGE(OFFSET($BH$3,0,0,'Données projet'!$E$11+1,1))-AVERAGE(OFFSET($H$3,0,0,'Données projet'!$E$11+1,1))</f>
        <v>191.48961138243084</v>
      </c>
      <c r="BJ125" s="62">
        <f t="shared" si="65"/>
        <v>123.64211675233031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100"/>
        <v>#N/A</v>
      </c>
      <c r="CB125" s="22" t="e">
        <f t="shared" si="67"/>
        <v>#N/A</v>
      </c>
      <c r="CC125" s="62" t="e">
        <f t="shared" si="68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69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25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35.977499999999999</v>
      </c>
      <c r="D126" s="12">
        <f t="shared" si="96"/>
        <v>10.925996081895876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362.06207501814362</v>
      </c>
      <c r="H126" s="70">
        <f t="shared" si="57"/>
        <v>375.02358900930199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107.50488288359907</v>
      </c>
      <c r="T126" s="62">
        <f t="shared" si="56"/>
        <v>74.47942577721966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98"/>
        <v>#NUM!</v>
      </c>
      <c r="AL126" s="22" t="e">
        <f t="shared" si="59"/>
        <v>#NUM!</v>
      </c>
      <c r="AM126" s="62" t="e">
        <f t="shared" si="60"/>
        <v>#NUM!</v>
      </c>
      <c r="AN126" s="62">
        <f ca="1">AVERAGE(OFFSET($AM$3,0,0,'Données projet'!$E$10+1,1))-AVERAGE(OFFSET($H$3,0,0,'Données projet'!$E$10+1,1))</f>
        <v>86.460089663462668</v>
      </c>
      <c r="AO126" s="62">
        <f t="shared" si="61"/>
        <v>131.79211200949311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0</v>
      </c>
      <c r="BE126" s="14">
        <f>BD126*VLOOKUP('Données projet'!$B$11,Paramètres!$A$1:$I$88,3,0)*VLOOKUP('Données projet'!$B$11,Paramètres!$A$1:$I$88,5,0)</f>
        <v>0</v>
      </c>
      <c r="BF126" s="14" t="e">
        <f t="shared" si="99"/>
        <v>#NUM!</v>
      </c>
      <c r="BG126" s="22" t="e">
        <f t="shared" si="63"/>
        <v>#NUM!</v>
      </c>
      <c r="BH126" s="62" t="e">
        <f t="shared" si="64"/>
        <v>#NUM!</v>
      </c>
      <c r="BI126" s="62">
        <f ca="1">AVERAGE(OFFSET($BH$3,0,0,'Données projet'!$E$11+1,1))-AVERAGE(OFFSET($H$3,0,0,'Données projet'!$E$11+1,1))</f>
        <v>191.48961138243084</v>
      </c>
      <c r="BJ126" s="62">
        <f t="shared" si="65"/>
        <v>123.64211675233031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100"/>
        <v>#N/A</v>
      </c>
      <c r="CB126" s="22" t="e">
        <f t="shared" si="67"/>
        <v>#N/A</v>
      </c>
      <c r="CC126" s="62" t="e">
        <f t="shared" si="68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69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25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36.269999999999996</v>
      </c>
      <c r="D127" s="12">
        <f t="shared" si="96"/>
        <v>11.004448568154197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364.92556789452357</v>
      </c>
      <c r="H127" s="70">
        <f t="shared" si="57"/>
        <v>375.66966458953522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107.50488288359907</v>
      </c>
      <c r="T127" s="62">
        <f t="shared" si="56"/>
        <v>74.47942577721966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98"/>
        <v>#NUM!</v>
      </c>
      <c r="AL127" s="22" t="e">
        <f t="shared" si="59"/>
        <v>#NUM!</v>
      </c>
      <c r="AM127" s="62" t="e">
        <f t="shared" si="60"/>
        <v>#NUM!</v>
      </c>
      <c r="AN127" s="62">
        <f ca="1">AVERAGE(OFFSET($AM$3,0,0,'Données projet'!$E$10+1,1))-AVERAGE(OFFSET($H$3,0,0,'Données projet'!$E$10+1,1))</f>
        <v>86.460089663462668</v>
      </c>
      <c r="AO127" s="62">
        <f t="shared" si="61"/>
        <v>131.79211200949311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0</v>
      </c>
      <c r="BE127" s="14">
        <f>BD127*VLOOKUP('Données projet'!$B$11,Paramètres!$A$1:$I$88,3,0)*VLOOKUP('Données projet'!$B$11,Paramètres!$A$1:$I$88,5,0)</f>
        <v>0</v>
      </c>
      <c r="BF127" s="14" t="e">
        <f t="shared" si="99"/>
        <v>#NUM!</v>
      </c>
      <c r="BG127" s="22" t="e">
        <f t="shared" si="63"/>
        <v>#NUM!</v>
      </c>
      <c r="BH127" s="62" t="e">
        <f t="shared" si="64"/>
        <v>#NUM!</v>
      </c>
      <c r="BI127" s="62">
        <f ca="1">AVERAGE(OFFSET($BH$3,0,0,'Données projet'!$E$11+1,1))-AVERAGE(OFFSET($H$3,0,0,'Données projet'!$E$11+1,1))</f>
        <v>191.48961138243084</v>
      </c>
      <c r="BJ127" s="62">
        <f t="shared" si="65"/>
        <v>123.64211675233031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100"/>
        <v>#N/A</v>
      </c>
      <c r="CB127" s="22" t="e">
        <f t="shared" si="67"/>
        <v>#N/A</v>
      </c>
      <c r="CC127" s="62" t="e">
        <f t="shared" si="68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69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25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36.562499999999993</v>
      </c>
      <c r="D128" s="12">
        <f t="shared" si="96"/>
        <v>11.082827444014919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367.78849255029058</v>
      </c>
      <c r="H128" s="70">
        <f t="shared" si="57"/>
        <v>376.31561196499263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107.50488288359907</v>
      </c>
      <c r="T128" s="62">
        <f t="shared" si="56"/>
        <v>74.47942577721966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98"/>
        <v>#NUM!</v>
      </c>
      <c r="AL128" s="22" t="e">
        <f t="shared" si="59"/>
        <v>#NUM!</v>
      </c>
      <c r="AM128" s="62" t="e">
        <f t="shared" si="60"/>
        <v>#NUM!</v>
      </c>
      <c r="AN128" s="62">
        <f ca="1">AVERAGE(OFFSET($AM$3,0,0,'Données projet'!$E$10+1,1))-AVERAGE(OFFSET($H$3,0,0,'Données projet'!$E$10+1,1))</f>
        <v>86.460089663462668</v>
      </c>
      <c r="AO128" s="62">
        <f t="shared" si="61"/>
        <v>131.79211200949311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0</v>
      </c>
      <c r="BE128" s="14">
        <f>BD128*VLOOKUP('Données projet'!$B$11,Paramètres!$A$1:$I$88,3,0)*VLOOKUP('Données projet'!$B$11,Paramètres!$A$1:$I$88,5,0)</f>
        <v>0</v>
      </c>
      <c r="BF128" s="14" t="e">
        <f t="shared" si="99"/>
        <v>#NUM!</v>
      </c>
      <c r="BG128" s="22" t="e">
        <f t="shared" si="63"/>
        <v>#NUM!</v>
      </c>
      <c r="BH128" s="62" t="e">
        <f t="shared" si="64"/>
        <v>#NUM!</v>
      </c>
      <c r="BI128" s="62">
        <f ca="1">AVERAGE(OFFSET($BH$3,0,0,'Données projet'!$E$11+1,1))-AVERAGE(OFFSET($H$3,0,0,'Données projet'!$E$11+1,1))</f>
        <v>191.48961138243084</v>
      </c>
      <c r="BJ128" s="62">
        <f t="shared" si="65"/>
        <v>123.64211675233031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100"/>
        <v>#N/A</v>
      </c>
      <c r="CB128" s="22" t="e">
        <f t="shared" si="67"/>
        <v>#N/A</v>
      </c>
      <c r="CC128" s="62" t="e">
        <f t="shared" si="68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69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25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36.85499999999999</v>
      </c>
      <c r="D129" s="12">
        <f t="shared" si="96"/>
        <v>11.161133366615273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370.65085405808276</v>
      </c>
      <c r="H129" s="70">
        <f t="shared" si="57"/>
        <v>376.96143228018821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107.50488288359907</v>
      </c>
      <c r="T129" s="62">
        <f t="shared" si="56"/>
        <v>74.47942577721966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98"/>
        <v>#NUM!</v>
      </c>
      <c r="AL129" s="22" t="e">
        <f t="shared" si="59"/>
        <v>#NUM!</v>
      </c>
      <c r="AM129" s="62" t="e">
        <f t="shared" si="60"/>
        <v>#NUM!</v>
      </c>
      <c r="AN129" s="62">
        <f ca="1">AVERAGE(OFFSET($AM$3,0,0,'Données projet'!$E$10+1,1))-AVERAGE(OFFSET($H$3,0,0,'Données projet'!$E$10+1,1))</f>
        <v>86.460089663462668</v>
      </c>
      <c r="AO129" s="62">
        <f t="shared" si="61"/>
        <v>131.79211200949311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0</v>
      </c>
      <c r="BE129" s="14">
        <f>BD129*VLOOKUP('Données projet'!$B$11,Paramètres!$A$1:$I$88,3,0)*VLOOKUP('Données projet'!$B$11,Paramètres!$A$1:$I$88,5,0)</f>
        <v>0</v>
      </c>
      <c r="BF129" s="14" t="e">
        <f t="shared" si="99"/>
        <v>#NUM!</v>
      </c>
      <c r="BG129" s="22" t="e">
        <f t="shared" si="63"/>
        <v>#NUM!</v>
      </c>
      <c r="BH129" s="62" t="e">
        <f t="shared" si="64"/>
        <v>#NUM!</v>
      </c>
      <c r="BI129" s="62">
        <f ca="1">AVERAGE(OFFSET($BH$3,0,0,'Données projet'!$E$11+1,1))-AVERAGE(OFFSET($H$3,0,0,'Données projet'!$E$11+1,1))</f>
        <v>191.48961138243084</v>
      </c>
      <c r="BJ129" s="62">
        <f t="shared" si="65"/>
        <v>123.64211675233031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100"/>
        <v>#N/A</v>
      </c>
      <c r="CB129" s="22" t="e">
        <f t="shared" si="67"/>
        <v>#N/A</v>
      </c>
      <c r="CC129" s="62" t="e">
        <f t="shared" si="68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69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25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37.147499999999987</v>
      </c>
      <c r="D130" s="12">
        <f t="shared" si="96"/>
        <v>11.239366982059444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373.5126574053711</v>
      </c>
      <c r="H130" s="70">
        <f t="shared" si="57"/>
        <v>377.60712666042014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107.50488288359907</v>
      </c>
      <c r="T130" s="62">
        <f t="shared" si="56"/>
        <v>74.47942577721966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98"/>
        <v>#NUM!</v>
      </c>
      <c r="AL130" s="22" t="e">
        <f t="shared" si="59"/>
        <v>#NUM!</v>
      </c>
      <c r="AM130" s="62" t="e">
        <f t="shared" si="60"/>
        <v>#NUM!</v>
      </c>
      <c r="AN130" s="62">
        <f ca="1">AVERAGE(OFFSET($AM$3,0,0,'Données projet'!$E$10+1,1))-AVERAGE(OFFSET($H$3,0,0,'Données projet'!$E$10+1,1))</f>
        <v>86.460089663462668</v>
      </c>
      <c r="AO130" s="62">
        <f t="shared" si="61"/>
        <v>131.79211200949311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0</v>
      </c>
      <c r="BE130" s="14">
        <f>BD130*VLOOKUP('Données projet'!$B$11,Paramètres!$A$1:$I$88,3,0)*VLOOKUP('Données projet'!$B$11,Paramètres!$A$1:$I$88,5,0)</f>
        <v>0</v>
      </c>
      <c r="BF130" s="14" t="e">
        <f t="shared" si="99"/>
        <v>#NUM!</v>
      </c>
      <c r="BG130" s="22" t="e">
        <f t="shared" si="63"/>
        <v>#NUM!</v>
      </c>
      <c r="BH130" s="62" t="e">
        <f t="shared" si="64"/>
        <v>#NUM!</v>
      </c>
      <c r="BI130" s="62">
        <f ca="1">AVERAGE(OFFSET($BH$3,0,0,'Données projet'!$E$11+1,1))-AVERAGE(OFFSET($H$3,0,0,'Données projet'!$E$11+1,1))</f>
        <v>191.48961138243084</v>
      </c>
      <c r="BJ130" s="62">
        <f t="shared" si="65"/>
        <v>123.64211675233031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100"/>
        <v>#N/A</v>
      </c>
      <c r="CB130" s="22" t="e">
        <f t="shared" si="67"/>
        <v>#N/A</v>
      </c>
      <c r="CC130" s="62" t="e">
        <f t="shared" si="68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69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25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37.439999999999984</v>
      </c>
      <c r="D131" s="12">
        <f t="shared" si="96"/>
        <v>11.31752892568918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376.37390749654793</v>
      </c>
      <c r="H131" s="70">
        <f t="shared" si="57"/>
        <v>378.25269621224191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107.50488288359907</v>
      </c>
      <c r="T131" s="62">
        <f t="shared" ref="T131:T194" si="110">$R$33-$H$33</f>
        <v>74.47942577721966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98"/>
        <v>#NUM!</v>
      </c>
      <c r="AL131" s="22" t="e">
        <f t="shared" si="59"/>
        <v>#NUM!</v>
      </c>
      <c r="AM131" s="62" t="e">
        <f t="shared" si="60"/>
        <v>#NUM!</v>
      </c>
      <c r="AN131" s="62">
        <f ca="1">AVERAGE(OFFSET($AM$3,0,0,'Données projet'!$E$10+1,1))-AVERAGE(OFFSET($H$3,0,0,'Données projet'!$E$10+1,1))</f>
        <v>86.460089663462668</v>
      </c>
      <c r="AO131" s="62">
        <f t="shared" si="61"/>
        <v>131.79211200949311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0</v>
      </c>
      <c r="BE131" s="14">
        <f>BD131*VLOOKUP('Données projet'!$B$11,Paramètres!$A$1:$I$88,3,0)*VLOOKUP('Données projet'!$B$11,Paramètres!$A$1:$I$88,5,0)</f>
        <v>0</v>
      </c>
      <c r="BF131" s="14" t="e">
        <f t="shared" si="99"/>
        <v>#NUM!</v>
      </c>
      <c r="BG131" s="22" t="e">
        <f t="shared" si="63"/>
        <v>#NUM!</v>
      </c>
      <c r="BH131" s="62" t="e">
        <f t="shared" si="64"/>
        <v>#NUM!</v>
      </c>
      <c r="BI131" s="62">
        <f ca="1">AVERAGE(OFFSET($BH$3,0,0,'Données projet'!$E$11+1,1))-AVERAGE(OFFSET($H$3,0,0,'Données projet'!$E$11+1,1))</f>
        <v>191.48961138243084</v>
      </c>
      <c r="BJ131" s="62">
        <f t="shared" si="65"/>
        <v>123.64211675233031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100"/>
        <v>#N/A</v>
      </c>
      <c r="CB131" s="22" t="e">
        <f t="shared" si="67"/>
        <v>#N/A</v>
      </c>
      <c r="CC131" s="62" t="e">
        <f t="shared" si="68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69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25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37.73249999999998</v>
      </c>
      <c r="D132" s="12">
        <f t="shared" si="96"/>
        <v>11.395619822345687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379.23460915494906</v>
      </c>
      <c r="H132" s="70">
        <f t="shared" ref="H132:H195" si="111">(B132+E132+F132)*44/12+(C132+D132)*0.475*44/12</f>
        <v>378.89814202391869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107.50488288359907</v>
      </c>
      <c r="T132" s="62">
        <f t="shared" si="110"/>
        <v>74.47942577721966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98"/>
        <v>#NUM!</v>
      </c>
      <c r="AL132" s="22" t="e">
        <f t="shared" ref="AL132:AL153" si="113">(AJ132+AK132)*0.475*44/12</f>
        <v>#NUM!</v>
      </c>
      <c r="AM132" s="62" t="e">
        <f t="shared" ref="AM132:AM195" si="114">AL132+(AD132+AE132)*44/12</f>
        <v>#NUM!</v>
      </c>
      <c r="AN132" s="62">
        <f ca="1">AVERAGE(OFFSET($AM$3,0,0,'Données projet'!$E$10+1,1))-AVERAGE(OFFSET($H$3,0,0,'Données projet'!$E$10+1,1))</f>
        <v>86.460089663462668</v>
      </c>
      <c r="AO132" s="62">
        <f t="shared" ref="AO132:AO195" si="115">$AM$33-$H$33</f>
        <v>131.79211200949311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0</v>
      </c>
      <c r="BE132" s="14">
        <f>BD132*VLOOKUP('Données projet'!$B$11,Paramètres!$A$1:$I$88,3,0)*VLOOKUP('Données projet'!$B$11,Paramètres!$A$1:$I$88,5,0)</f>
        <v>0</v>
      </c>
      <c r="BF132" s="14" t="e">
        <f t="shared" si="99"/>
        <v>#NUM!</v>
      </c>
      <c r="BG132" s="22" t="e">
        <f t="shared" ref="BG132:BG153" si="117">(BE132+BF132)*0.475*44/12</f>
        <v>#NUM!</v>
      </c>
      <c r="BH132" s="62" t="e">
        <f t="shared" ref="BH132:BH195" si="118">BG132+(AY132+AZ132)*44/12</f>
        <v>#NUM!</v>
      </c>
      <c r="BI132" s="62">
        <f ca="1">AVERAGE(OFFSET($BH$3,0,0,'Données projet'!$E$11+1,1))-AVERAGE(OFFSET($H$3,0,0,'Données projet'!$E$11+1,1))</f>
        <v>191.48961138243084</v>
      </c>
      <c r="BJ132" s="62">
        <f t="shared" ref="BJ132:BJ195" si="119">$BH$33-$H$33</f>
        <v>123.64211675233031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100"/>
        <v>#N/A</v>
      </c>
      <c r="CB132" s="22" t="e">
        <f t="shared" ref="CB132:CB153" si="121">(BZ132+CA132)*0.475*44/12</f>
        <v>#N/A</v>
      </c>
      <c r="CC132" s="62" t="e">
        <f t="shared" ref="CC132:CC195" si="122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ref="CE132:CE195" si="123">$CC$33-$H$33</f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25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38.024999999999977</v>
      </c>
      <c r="D133" s="12">
        <f t="shared" ref="D133:D196" si="150">IFERROR(EXP(-1.0587+0.8836*LN(C133)+0.284),0)</f>
        <v>11.473640286623244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382.09476712481086</v>
      </c>
      <c r="H133" s="70">
        <f t="shared" si="111"/>
        <v>379.54346516586872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107.50488288359907</v>
      </c>
      <c r="T133" s="62">
        <f t="shared" si="110"/>
        <v>74.47942577721966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52">EXP(-1.0587+0.8836*LN(AJ133)+0.284)</f>
        <v>#NUM!</v>
      </c>
      <c r="AL133" s="22" t="e">
        <f t="shared" si="113"/>
        <v>#NUM!</v>
      </c>
      <c r="AM133" s="62" t="e">
        <f t="shared" si="114"/>
        <v>#NUM!</v>
      </c>
      <c r="AN133" s="62">
        <f ca="1">AVERAGE(OFFSET($AM$3,0,0,'Données projet'!$E$10+1,1))-AVERAGE(OFFSET($H$3,0,0,'Données projet'!$E$10+1,1))</f>
        <v>86.460089663462668</v>
      </c>
      <c r="AO133" s="62">
        <f t="shared" si="115"/>
        <v>131.79211200949311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0</v>
      </c>
      <c r="BE133" s="14">
        <f>BD133*VLOOKUP('Données projet'!$B$11,Paramètres!$A$1:$I$88,3,0)*VLOOKUP('Données projet'!$B$11,Paramètres!$A$1:$I$88,5,0)</f>
        <v>0</v>
      </c>
      <c r="BF133" s="14" t="e">
        <f t="shared" ref="BF133:BF153" si="153">EXP(-1.0587+0.8836*LN(BE133)+0.284)</f>
        <v>#NUM!</v>
      </c>
      <c r="BG133" s="22" t="e">
        <f t="shared" si="117"/>
        <v>#NUM!</v>
      </c>
      <c r="BH133" s="62" t="e">
        <f t="shared" si="118"/>
        <v>#NUM!</v>
      </c>
      <c r="BI133" s="62">
        <f ca="1">AVERAGE(OFFSET($BH$3,0,0,'Données projet'!$E$11+1,1))-AVERAGE(OFFSET($H$3,0,0,'Données projet'!$E$11+1,1))</f>
        <v>191.48961138243084</v>
      </c>
      <c r="BJ133" s="62">
        <f t="shared" si="119"/>
        <v>123.64211675233031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54">EXP(-1.0587+0.8836*LN(BZ133)+0.284)</f>
        <v>#N/A</v>
      </c>
      <c r="CB133" s="22" t="e">
        <f t="shared" si="121"/>
        <v>#N/A</v>
      </c>
      <c r="CC133" s="62" t="e">
        <f t="shared" si="122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si="123"/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25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38.317499999999974</v>
      </c>
      <c r="D134" s="12">
        <f t="shared" si="150"/>
        <v>11.551590923114702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384.95438607316595</v>
      </c>
      <c r="H134" s="70">
        <f t="shared" si="111"/>
        <v>380.18866669109138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107.50488288359907</v>
      </c>
      <c r="T134" s="62">
        <f t="shared" si="110"/>
        <v>74.47942577721966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52"/>
        <v>#NUM!</v>
      </c>
      <c r="AL134" s="22" t="e">
        <f t="shared" si="113"/>
        <v>#NUM!</v>
      </c>
      <c r="AM134" s="62" t="e">
        <f t="shared" si="114"/>
        <v>#NUM!</v>
      </c>
      <c r="AN134" s="62">
        <f ca="1">AVERAGE(OFFSET($AM$3,0,0,'Données projet'!$E$10+1,1))-AVERAGE(OFFSET($H$3,0,0,'Données projet'!$E$10+1,1))</f>
        <v>86.460089663462668</v>
      </c>
      <c r="AO134" s="62">
        <f t="shared" si="115"/>
        <v>131.79211200949311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0</v>
      </c>
      <c r="BE134" s="14">
        <f>BD134*VLOOKUP('Données projet'!$B$11,Paramètres!$A$1:$I$88,3,0)*VLOOKUP('Données projet'!$B$11,Paramètres!$A$1:$I$88,5,0)</f>
        <v>0</v>
      </c>
      <c r="BF134" s="14" t="e">
        <f t="shared" si="153"/>
        <v>#NUM!</v>
      </c>
      <c r="BG134" s="22" t="e">
        <f t="shared" si="117"/>
        <v>#NUM!</v>
      </c>
      <c r="BH134" s="62" t="e">
        <f t="shared" si="118"/>
        <v>#NUM!</v>
      </c>
      <c r="BI134" s="62">
        <f ca="1">AVERAGE(OFFSET($BH$3,0,0,'Données projet'!$E$11+1,1))-AVERAGE(OFFSET($H$3,0,0,'Données projet'!$E$11+1,1))</f>
        <v>191.48961138243084</v>
      </c>
      <c r="BJ134" s="62">
        <f t="shared" si="119"/>
        <v>123.64211675233031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54"/>
        <v>#N/A</v>
      </c>
      <c r="CB134" s="22" t="e">
        <f t="shared" si="121"/>
        <v>#N/A</v>
      </c>
      <c r="CC134" s="62" t="e">
        <f t="shared" si="122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23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25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38.609999999999971</v>
      </c>
      <c r="D135" s="12">
        <f t="shared" si="150"/>
        <v>11.629472326649342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387.81347059167894</v>
      </c>
      <c r="H135" s="70">
        <f t="shared" si="111"/>
        <v>380.83374763558083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107.50488288359907</v>
      </c>
      <c r="T135" s="62">
        <f t="shared" si="110"/>
        <v>74.47942577721966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52"/>
        <v>#NUM!</v>
      </c>
      <c r="AL135" s="22" t="e">
        <f t="shared" si="113"/>
        <v>#NUM!</v>
      </c>
      <c r="AM135" s="62" t="e">
        <f t="shared" si="114"/>
        <v>#NUM!</v>
      </c>
      <c r="AN135" s="62">
        <f ca="1">AVERAGE(OFFSET($AM$3,0,0,'Données projet'!$E$10+1,1))-AVERAGE(OFFSET($H$3,0,0,'Données projet'!$E$10+1,1))</f>
        <v>86.460089663462668</v>
      </c>
      <c r="AO135" s="62">
        <f t="shared" si="115"/>
        <v>131.79211200949311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0</v>
      </c>
      <c r="BE135" s="14">
        <f>BD135*VLOOKUP('Données projet'!$B$11,Paramètres!$A$1:$I$88,3,0)*VLOOKUP('Données projet'!$B$11,Paramètres!$A$1:$I$88,5,0)</f>
        <v>0</v>
      </c>
      <c r="BF135" s="14" t="e">
        <f t="shared" si="153"/>
        <v>#NUM!</v>
      </c>
      <c r="BG135" s="22" t="e">
        <f t="shared" si="117"/>
        <v>#NUM!</v>
      </c>
      <c r="BH135" s="62" t="e">
        <f t="shared" si="118"/>
        <v>#NUM!</v>
      </c>
      <c r="BI135" s="62">
        <f ca="1">AVERAGE(OFFSET($BH$3,0,0,'Données projet'!$E$11+1,1))-AVERAGE(OFFSET($H$3,0,0,'Données projet'!$E$11+1,1))</f>
        <v>191.48961138243084</v>
      </c>
      <c r="BJ135" s="62">
        <f t="shared" si="119"/>
        <v>123.64211675233031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54"/>
        <v>#N/A</v>
      </c>
      <c r="CB135" s="22" t="e">
        <f t="shared" si="121"/>
        <v>#N/A</v>
      </c>
      <c r="CC135" s="62" t="e">
        <f t="shared" si="122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23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25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38.902499999999968</v>
      </c>
      <c r="D136" s="12">
        <f t="shared" si="150"/>
        <v>11.707285082523278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390.67202519842505</v>
      </c>
      <c r="H136" s="70">
        <f t="shared" si="111"/>
        <v>381.47870901872795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107.50488288359907</v>
      </c>
      <c r="T136" s="62">
        <f t="shared" si="110"/>
        <v>74.47942577721966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52"/>
        <v>#NUM!</v>
      </c>
      <c r="AL136" s="22" t="e">
        <f t="shared" si="113"/>
        <v>#NUM!</v>
      </c>
      <c r="AM136" s="62" t="e">
        <f t="shared" si="114"/>
        <v>#NUM!</v>
      </c>
      <c r="AN136" s="62">
        <f ca="1">AVERAGE(OFFSET($AM$3,0,0,'Données projet'!$E$10+1,1))-AVERAGE(OFFSET($H$3,0,0,'Données projet'!$E$10+1,1))</f>
        <v>86.460089663462668</v>
      </c>
      <c r="AO136" s="62">
        <f t="shared" si="115"/>
        <v>131.79211200949311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0</v>
      </c>
      <c r="BE136" s="14">
        <f>BD136*VLOOKUP('Données projet'!$B$11,Paramètres!$A$1:$I$88,3,0)*VLOOKUP('Données projet'!$B$11,Paramètres!$A$1:$I$88,5,0)</f>
        <v>0</v>
      </c>
      <c r="BF136" s="14" t="e">
        <f t="shared" si="153"/>
        <v>#NUM!</v>
      </c>
      <c r="BG136" s="22" t="e">
        <f t="shared" si="117"/>
        <v>#NUM!</v>
      </c>
      <c r="BH136" s="62" t="e">
        <f t="shared" si="118"/>
        <v>#NUM!</v>
      </c>
      <c r="BI136" s="62">
        <f ca="1">AVERAGE(OFFSET($BH$3,0,0,'Données projet'!$E$11+1,1))-AVERAGE(OFFSET($H$3,0,0,'Données projet'!$E$11+1,1))</f>
        <v>191.48961138243084</v>
      </c>
      <c r="BJ136" s="62">
        <f t="shared" si="119"/>
        <v>123.64211675233031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54"/>
        <v>#N/A</v>
      </c>
      <c r="CB136" s="22" t="e">
        <f t="shared" si="121"/>
        <v>#N/A</v>
      </c>
      <c r="CC136" s="62" t="e">
        <f t="shared" si="122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23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25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39.194999999999965</v>
      </c>
      <c r="D137" s="12">
        <f t="shared" si="150"/>
        <v>11.785029766722753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393.53005433961397</v>
      </c>
      <c r="H137" s="70">
        <f t="shared" si="111"/>
        <v>382.1235518437087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107.50488288359907</v>
      </c>
      <c r="T137" s="62">
        <f t="shared" si="110"/>
        <v>74.47942577721966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52"/>
        <v>#NUM!</v>
      </c>
      <c r="AL137" s="22" t="e">
        <f t="shared" si="113"/>
        <v>#NUM!</v>
      </c>
      <c r="AM137" s="62" t="e">
        <f t="shared" si="114"/>
        <v>#NUM!</v>
      </c>
      <c r="AN137" s="62">
        <f ca="1">AVERAGE(OFFSET($AM$3,0,0,'Données projet'!$E$10+1,1))-AVERAGE(OFFSET($H$3,0,0,'Données projet'!$E$10+1,1))</f>
        <v>86.460089663462668</v>
      </c>
      <c r="AO137" s="62">
        <f t="shared" si="115"/>
        <v>131.79211200949311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0</v>
      </c>
      <c r="BE137" s="14">
        <f>BD137*VLOOKUP('Données projet'!$B$11,Paramètres!$A$1:$I$88,3,0)*VLOOKUP('Données projet'!$B$11,Paramètres!$A$1:$I$88,5,0)</f>
        <v>0</v>
      </c>
      <c r="BF137" s="14" t="e">
        <f t="shared" si="153"/>
        <v>#NUM!</v>
      </c>
      <c r="BG137" s="22" t="e">
        <f t="shared" si="117"/>
        <v>#NUM!</v>
      </c>
      <c r="BH137" s="62" t="e">
        <f t="shared" si="118"/>
        <v>#NUM!</v>
      </c>
      <c r="BI137" s="62">
        <f ca="1">AVERAGE(OFFSET($BH$3,0,0,'Données projet'!$E$11+1,1))-AVERAGE(OFFSET($H$3,0,0,'Données projet'!$E$11+1,1))</f>
        <v>191.48961138243084</v>
      </c>
      <c r="BJ137" s="62">
        <f t="shared" si="119"/>
        <v>123.64211675233031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54"/>
        <v>#N/A</v>
      </c>
      <c r="CB137" s="22" t="e">
        <f t="shared" si="121"/>
        <v>#N/A</v>
      </c>
      <c r="CC137" s="62" t="e">
        <f t="shared" si="122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23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25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39.487499999999962</v>
      </c>
      <c r="D138" s="12">
        <f t="shared" si="150"/>
        <v>11.86270694614057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396.38756239126025</v>
      </c>
      <c r="H138" s="70">
        <f t="shared" si="111"/>
        <v>382.76827709786141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107.50488288359907</v>
      </c>
      <c r="T138" s="62">
        <f t="shared" si="110"/>
        <v>74.47942577721966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52"/>
        <v>#NUM!</v>
      </c>
      <c r="AL138" s="22" t="e">
        <f t="shared" si="113"/>
        <v>#NUM!</v>
      </c>
      <c r="AM138" s="62" t="e">
        <f t="shared" si="114"/>
        <v>#NUM!</v>
      </c>
      <c r="AN138" s="62">
        <f ca="1">AVERAGE(OFFSET($AM$3,0,0,'Données projet'!$E$10+1,1))-AVERAGE(OFFSET($H$3,0,0,'Données projet'!$E$10+1,1))</f>
        <v>86.460089663462668</v>
      </c>
      <c r="AO138" s="62">
        <f t="shared" si="115"/>
        <v>131.79211200949311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0</v>
      </c>
      <c r="BE138" s="14">
        <f>BD138*VLOOKUP('Données projet'!$B$11,Paramètres!$A$1:$I$88,3,0)*VLOOKUP('Données projet'!$B$11,Paramètres!$A$1:$I$88,5,0)</f>
        <v>0</v>
      </c>
      <c r="BF138" s="14" t="e">
        <f t="shared" si="153"/>
        <v>#NUM!</v>
      </c>
      <c r="BG138" s="22" t="e">
        <f t="shared" si="117"/>
        <v>#NUM!</v>
      </c>
      <c r="BH138" s="62" t="e">
        <f t="shared" si="118"/>
        <v>#NUM!</v>
      </c>
      <c r="BI138" s="62">
        <f ca="1">AVERAGE(OFFSET($BH$3,0,0,'Données projet'!$E$11+1,1))-AVERAGE(OFFSET($H$3,0,0,'Données projet'!$E$11+1,1))</f>
        <v>191.48961138243084</v>
      </c>
      <c r="BJ138" s="62">
        <f t="shared" si="119"/>
        <v>123.64211675233031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54"/>
        <v>#N/A</v>
      </c>
      <c r="CB138" s="22" t="e">
        <f t="shared" si="121"/>
        <v>#N/A</v>
      </c>
      <c r="CC138" s="62" t="e">
        <f t="shared" si="122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23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25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39.779999999999959</v>
      </c>
      <c r="D139" s="12">
        <f t="shared" si="150"/>
        <v>11.940317178785914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399.24455366080332</v>
      </c>
      <c r="H139" s="70">
        <f t="shared" si="111"/>
        <v>383.41288575305202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107.50488288359907</v>
      </c>
      <c r="T139" s="62">
        <f t="shared" si="110"/>
        <v>74.47942577721966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52"/>
        <v>#NUM!</v>
      </c>
      <c r="AL139" s="22" t="e">
        <f t="shared" si="113"/>
        <v>#NUM!</v>
      </c>
      <c r="AM139" s="62" t="e">
        <f t="shared" si="114"/>
        <v>#NUM!</v>
      </c>
      <c r="AN139" s="62">
        <f ca="1">AVERAGE(OFFSET($AM$3,0,0,'Données projet'!$E$10+1,1))-AVERAGE(OFFSET($H$3,0,0,'Données projet'!$E$10+1,1))</f>
        <v>86.460089663462668</v>
      </c>
      <c r="AO139" s="62">
        <f t="shared" si="115"/>
        <v>131.79211200949311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0</v>
      </c>
      <c r="BE139" s="14">
        <f>BD139*VLOOKUP('Données projet'!$B$11,Paramètres!$A$1:$I$88,3,0)*VLOOKUP('Données projet'!$B$11,Paramètres!$A$1:$I$88,5,0)</f>
        <v>0</v>
      </c>
      <c r="BF139" s="14" t="e">
        <f t="shared" si="153"/>
        <v>#NUM!</v>
      </c>
      <c r="BG139" s="22" t="e">
        <f t="shared" si="117"/>
        <v>#NUM!</v>
      </c>
      <c r="BH139" s="62" t="e">
        <f t="shared" si="118"/>
        <v>#NUM!</v>
      </c>
      <c r="BI139" s="62">
        <f ca="1">AVERAGE(OFFSET($BH$3,0,0,'Données projet'!$E$11+1,1))-AVERAGE(OFFSET($H$3,0,0,'Données projet'!$E$11+1,1))</f>
        <v>191.48961138243084</v>
      </c>
      <c r="BJ139" s="62">
        <f t="shared" si="119"/>
        <v>123.64211675233031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54"/>
        <v>#N/A</v>
      </c>
      <c r="CB139" s="22" t="e">
        <f t="shared" si="121"/>
        <v>#N/A</v>
      </c>
      <c r="CC139" s="62" t="e">
        <f t="shared" si="122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23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25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40.072499999999955</v>
      </c>
      <c r="D140" s="12">
        <f t="shared" si="150"/>
        <v>12.017861013987851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402.10103238867782</v>
      </c>
      <c r="H140" s="70">
        <f t="shared" si="111"/>
        <v>384.05737876602876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107.50488288359907</v>
      </c>
      <c r="T140" s="62">
        <f t="shared" si="110"/>
        <v>74.47942577721966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52"/>
        <v>#NUM!</v>
      </c>
      <c r="AL140" s="22" t="e">
        <f t="shared" si="113"/>
        <v>#NUM!</v>
      </c>
      <c r="AM140" s="62" t="e">
        <f t="shared" si="114"/>
        <v>#NUM!</v>
      </c>
      <c r="AN140" s="62">
        <f ca="1">AVERAGE(OFFSET($AM$3,0,0,'Données projet'!$E$10+1,1))-AVERAGE(OFFSET($H$3,0,0,'Données projet'!$E$10+1,1))</f>
        <v>86.460089663462668</v>
      </c>
      <c r="AO140" s="62">
        <f t="shared" si="115"/>
        <v>131.79211200949311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0</v>
      </c>
      <c r="BE140" s="14">
        <f>BD140*VLOOKUP('Données projet'!$B$11,Paramètres!$A$1:$I$88,3,0)*VLOOKUP('Données projet'!$B$11,Paramètres!$A$1:$I$88,5,0)</f>
        <v>0</v>
      </c>
      <c r="BF140" s="14" t="e">
        <f t="shared" si="153"/>
        <v>#NUM!</v>
      </c>
      <c r="BG140" s="22" t="e">
        <f t="shared" si="117"/>
        <v>#NUM!</v>
      </c>
      <c r="BH140" s="62" t="e">
        <f t="shared" si="118"/>
        <v>#NUM!</v>
      </c>
      <c r="BI140" s="62">
        <f ca="1">AVERAGE(OFFSET($BH$3,0,0,'Données projet'!$E$11+1,1))-AVERAGE(OFFSET($H$3,0,0,'Données projet'!$E$11+1,1))</f>
        <v>191.48961138243084</v>
      </c>
      <c r="BJ140" s="62">
        <f t="shared" si="119"/>
        <v>123.64211675233031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54"/>
        <v>#N/A</v>
      </c>
      <c r="CB140" s="22" t="e">
        <f t="shared" si="121"/>
        <v>#N/A</v>
      </c>
      <c r="CC140" s="62" t="e">
        <f t="shared" si="122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23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25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40.364999999999952</v>
      </c>
      <c r="D141" s="12">
        <f t="shared" si="150"/>
        <v>12.095338992592687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404.95700274983795</v>
      </c>
      <c r="H141" s="70">
        <f t="shared" si="111"/>
        <v>384.70175707876547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107.50488288359907</v>
      </c>
      <c r="T141" s="62">
        <f t="shared" si="110"/>
        <v>74.47942577721966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52"/>
        <v>#NUM!</v>
      </c>
      <c r="AL141" s="22" t="e">
        <f t="shared" si="113"/>
        <v>#NUM!</v>
      </c>
      <c r="AM141" s="62" t="e">
        <f t="shared" si="114"/>
        <v>#NUM!</v>
      </c>
      <c r="AN141" s="62">
        <f ca="1">AVERAGE(OFFSET($AM$3,0,0,'Données projet'!$E$10+1,1))-AVERAGE(OFFSET($H$3,0,0,'Données projet'!$E$10+1,1))</f>
        <v>86.460089663462668</v>
      </c>
      <c r="AO141" s="62">
        <f t="shared" si="115"/>
        <v>131.79211200949311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0</v>
      </c>
      <c r="BE141" s="14">
        <f>BD141*VLOOKUP('Données projet'!$B$11,Paramètres!$A$1:$I$88,3,0)*VLOOKUP('Données projet'!$B$11,Paramètres!$A$1:$I$88,5,0)</f>
        <v>0</v>
      </c>
      <c r="BF141" s="14" t="e">
        <f t="shared" si="153"/>
        <v>#NUM!</v>
      </c>
      <c r="BG141" s="22" t="e">
        <f t="shared" si="117"/>
        <v>#NUM!</v>
      </c>
      <c r="BH141" s="62" t="e">
        <f t="shared" si="118"/>
        <v>#NUM!</v>
      </c>
      <c r="BI141" s="62">
        <f ca="1">AVERAGE(OFFSET($BH$3,0,0,'Données projet'!$E$11+1,1))-AVERAGE(OFFSET($H$3,0,0,'Données projet'!$E$11+1,1))</f>
        <v>191.48961138243084</v>
      </c>
      <c r="BJ141" s="62">
        <f t="shared" si="119"/>
        <v>123.64211675233031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54"/>
        <v>#N/A</v>
      </c>
      <c r="CB141" s="22" t="e">
        <f t="shared" si="121"/>
        <v>#N/A</v>
      </c>
      <c r="CC141" s="62" t="e">
        <f t="shared" si="122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23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25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40.657499999999949</v>
      </c>
      <c r="D142" s="12">
        <f t="shared" si="150"/>
        <v>12.172751647155481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407.81246885523495</v>
      </c>
      <c r="H142" s="70">
        <f t="shared" si="111"/>
        <v>385.3460216187957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107.50488288359907</v>
      </c>
      <c r="T142" s="62">
        <f t="shared" si="110"/>
        <v>74.47942577721966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52"/>
        <v>#NUM!</v>
      </c>
      <c r="AL142" s="22" t="e">
        <f t="shared" si="113"/>
        <v>#NUM!</v>
      </c>
      <c r="AM142" s="62" t="e">
        <f t="shared" si="114"/>
        <v>#NUM!</v>
      </c>
      <c r="AN142" s="62">
        <f ca="1">AVERAGE(OFFSET($AM$3,0,0,'Données projet'!$E$10+1,1))-AVERAGE(OFFSET($H$3,0,0,'Données projet'!$E$10+1,1))</f>
        <v>86.460089663462668</v>
      </c>
      <c r="AO142" s="62">
        <f t="shared" si="115"/>
        <v>131.79211200949311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0</v>
      </c>
      <c r="BE142" s="14">
        <f>BD142*VLOOKUP('Données projet'!$B$11,Paramètres!$A$1:$I$88,3,0)*VLOOKUP('Données projet'!$B$11,Paramètres!$A$1:$I$88,5,0)</f>
        <v>0</v>
      </c>
      <c r="BF142" s="14" t="e">
        <f t="shared" si="153"/>
        <v>#NUM!</v>
      </c>
      <c r="BG142" s="22" t="e">
        <f t="shared" si="117"/>
        <v>#NUM!</v>
      </c>
      <c r="BH142" s="62" t="e">
        <f t="shared" si="118"/>
        <v>#NUM!</v>
      </c>
      <c r="BI142" s="62">
        <f ca="1">AVERAGE(OFFSET($BH$3,0,0,'Données projet'!$E$11+1,1))-AVERAGE(OFFSET($H$3,0,0,'Données projet'!$E$11+1,1))</f>
        <v>191.48961138243084</v>
      </c>
      <c r="BJ142" s="62">
        <f t="shared" si="119"/>
        <v>123.64211675233031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54"/>
        <v>#N/A</v>
      </c>
      <c r="CB142" s="22" t="e">
        <f t="shared" si="121"/>
        <v>#N/A</v>
      </c>
      <c r="CC142" s="62" t="e">
        <f t="shared" si="122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23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25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40.949999999999946</v>
      </c>
      <c r="D143" s="12">
        <f t="shared" si="150"/>
        <v>12.250099502125833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410.66743475325165</v>
      </c>
      <c r="H143" s="70">
        <f t="shared" si="111"/>
        <v>385.99017329953574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107.50488288359907</v>
      </c>
      <c r="T143" s="62">
        <f t="shared" si="110"/>
        <v>74.47942577721966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52"/>
        <v>#NUM!</v>
      </c>
      <c r="AL143" s="22" t="e">
        <f t="shared" si="113"/>
        <v>#NUM!</v>
      </c>
      <c r="AM143" s="62" t="e">
        <f t="shared" si="114"/>
        <v>#NUM!</v>
      </c>
      <c r="AN143" s="62">
        <f ca="1">AVERAGE(OFFSET($AM$3,0,0,'Données projet'!$E$10+1,1))-AVERAGE(OFFSET($H$3,0,0,'Données projet'!$E$10+1,1))</f>
        <v>86.460089663462668</v>
      </c>
      <c r="AO143" s="62">
        <f t="shared" si="115"/>
        <v>131.79211200949311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0</v>
      </c>
      <c r="BE143" s="14">
        <f>BD143*VLOOKUP('Données projet'!$B$11,Paramètres!$A$1:$I$88,3,0)*VLOOKUP('Données projet'!$B$11,Paramètres!$A$1:$I$88,5,0)</f>
        <v>0</v>
      </c>
      <c r="BF143" s="14" t="e">
        <f t="shared" si="153"/>
        <v>#NUM!</v>
      </c>
      <c r="BG143" s="22" t="e">
        <f t="shared" si="117"/>
        <v>#NUM!</v>
      </c>
      <c r="BH143" s="62" t="e">
        <f t="shared" si="118"/>
        <v>#NUM!</v>
      </c>
      <c r="BI143" s="62">
        <f ca="1">AVERAGE(OFFSET($BH$3,0,0,'Données projet'!$E$11+1,1))-AVERAGE(OFFSET($H$3,0,0,'Données projet'!$E$11+1,1))</f>
        <v>191.48961138243084</v>
      </c>
      <c r="BJ143" s="62">
        <f t="shared" si="119"/>
        <v>123.64211675233031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54"/>
        <v>#N/A</v>
      </c>
      <c r="CB143" s="22" t="e">
        <f t="shared" si="121"/>
        <v>#N/A</v>
      </c>
      <c r="CC143" s="62" t="e">
        <f t="shared" si="122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23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25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41.242499999999943</v>
      </c>
      <c r="D144" s="12">
        <f t="shared" si="150"/>
        <v>12.327383074028267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413.52190443109498</v>
      </c>
      <c r="H144" s="70">
        <f t="shared" si="111"/>
        <v>386.63421302059913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107.50488288359907</v>
      </c>
      <c r="T144" s="62">
        <f t="shared" si="110"/>
        <v>74.47942577721966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52"/>
        <v>#NUM!</v>
      </c>
      <c r="AL144" s="22" t="e">
        <f t="shared" si="113"/>
        <v>#NUM!</v>
      </c>
      <c r="AM144" s="62" t="e">
        <f t="shared" si="114"/>
        <v>#NUM!</v>
      </c>
      <c r="AN144" s="62">
        <f ca="1">AVERAGE(OFFSET($AM$3,0,0,'Données projet'!$E$10+1,1))-AVERAGE(OFFSET($H$3,0,0,'Données projet'!$E$10+1,1))</f>
        <v>86.460089663462668</v>
      </c>
      <c r="AO144" s="62">
        <f t="shared" si="115"/>
        <v>131.79211200949311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0</v>
      </c>
      <c r="BE144" s="14">
        <f>BD144*VLOOKUP('Données projet'!$B$11,Paramètres!$A$1:$I$88,3,0)*VLOOKUP('Données projet'!$B$11,Paramètres!$A$1:$I$88,5,0)</f>
        <v>0</v>
      </c>
      <c r="BF144" s="14" t="e">
        <f t="shared" si="153"/>
        <v>#NUM!</v>
      </c>
      <c r="BG144" s="22" t="e">
        <f t="shared" si="117"/>
        <v>#NUM!</v>
      </c>
      <c r="BH144" s="62" t="e">
        <f t="shared" si="118"/>
        <v>#NUM!</v>
      </c>
      <c r="BI144" s="62">
        <f ca="1">AVERAGE(OFFSET($BH$3,0,0,'Données projet'!$E$11+1,1))-AVERAGE(OFFSET($H$3,0,0,'Données projet'!$E$11+1,1))</f>
        <v>191.48961138243084</v>
      </c>
      <c r="BJ144" s="62">
        <f t="shared" si="119"/>
        <v>123.64211675233031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54"/>
        <v>#N/A</v>
      </c>
      <c r="CB144" s="22" t="e">
        <f t="shared" si="121"/>
        <v>#N/A</v>
      </c>
      <c r="CC144" s="62" t="e">
        <f t="shared" si="122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23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25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41.53499999999994</v>
      </c>
      <c r="D145" s="12">
        <f t="shared" si="150"/>
        <v>12.404602871637332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416.37588181614734</v>
      </c>
      <c r="H145" s="70">
        <f t="shared" si="111"/>
        <v>387.27814166810157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107.50488288359907</v>
      </c>
      <c r="T145" s="62">
        <f t="shared" si="110"/>
        <v>74.47942577721966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52"/>
        <v>#NUM!</v>
      </c>
      <c r="AL145" s="22" t="e">
        <f t="shared" si="113"/>
        <v>#NUM!</v>
      </c>
      <c r="AM145" s="62" t="e">
        <f t="shared" si="114"/>
        <v>#NUM!</v>
      </c>
      <c r="AN145" s="62">
        <f ca="1">AVERAGE(OFFSET($AM$3,0,0,'Données projet'!$E$10+1,1))-AVERAGE(OFFSET($H$3,0,0,'Données projet'!$E$10+1,1))</f>
        <v>86.460089663462668</v>
      </c>
      <c r="AO145" s="62">
        <f t="shared" si="115"/>
        <v>131.79211200949311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0</v>
      </c>
      <c r="BE145" s="14">
        <f>BD145*VLOOKUP('Données projet'!$B$11,Paramètres!$A$1:$I$88,3,0)*VLOOKUP('Données projet'!$B$11,Paramètres!$A$1:$I$88,5,0)</f>
        <v>0</v>
      </c>
      <c r="BF145" s="14" t="e">
        <f t="shared" si="153"/>
        <v>#NUM!</v>
      </c>
      <c r="BG145" s="22" t="e">
        <f t="shared" si="117"/>
        <v>#NUM!</v>
      </c>
      <c r="BH145" s="62" t="e">
        <f t="shared" si="118"/>
        <v>#NUM!</v>
      </c>
      <c r="BI145" s="62">
        <f ca="1">AVERAGE(OFFSET($BH$3,0,0,'Données projet'!$E$11+1,1))-AVERAGE(OFFSET($H$3,0,0,'Données projet'!$E$11+1,1))</f>
        <v>191.48961138243084</v>
      </c>
      <c r="BJ145" s="62">
        <f t="shared" si="119"/>
        <v>123.64211675233031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54"/>
        <v>#N/A</v>
      </c>
      <c r="CB145" s="22" t="e">
        <f t="shared" si="121"/>
        <v>#N/A</v>
      </c>
      <c r="CC145" s="62" t="e">
        <f t="shared" si="122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23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25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41.827499999999937</v>
      </c>
      <c r="D146" s="12">
        <f t="shared" si="150"/>
        <v>12.481759396147577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419.22937077727903</v>
      </c>
      <c r="H146" s="70">
        <f t="shared" si="111"/>
        <v>387.9219601149569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107.50488288359907</v>
      </c>
      <c r="T146" s="62">
        <f t="shared" si="110"/>
        <v>74.47942577721966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52"/>
        <v>#NUM!</v>
      </c>
      <c r="AL146" s="22" t="e">
        <f t="shared" si="113"/>
        <v>#NUM!</v>
      </c>
      <c r="AM146" s="62" t="e">
        <f t="shared" si="114"/>
        <v>#NUM!</v>
      </c>
      <c r="AN146" s="62">
        <f ca="1">AVERAGE(OFFSET($AM$3,0,0,'Données projet'!$E$10+1,1))-AVERAGE(OFFSET($H$3,0,0,'Données projet'!$E$10+1,1))</f>
        <v>86.460089663462668</v>
      </c>
      <c r="AO146" s="62">
        <f t="shared" si="115"/>
        <v>131.79211200949311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0</v>
      </c>
      <c r="BE146" s="14">
        <f>BD146*VLOOKUP('Données projet'!$B$11,Paramètres!$A$1:$I$88,3,0)*VLOOKUP('Données projet'!$B$11,Paramètres!$A$1:$I$88,5,0)</f>
        <v>0</v>
      </c>
      <c r="BF146" s="14" t="e">
        <f t="shared" si="153"/>
        <v>#NUM!</v>
      </c>
      <c r="BG146" s="22" t="e">
        <f t="shared" si="117"/>
        <v>#NUM!</v>
      </c>
      <c r="BH146" s="62" t="e">
        <f t="shared" si="118"/>
        <v>#NUM!</v>
      </c>
      <c r="BI146" s="62">
        <f ca="1">AVERAGE(OFFSET($BH$3,0,0,'Données projet'!$E$11+1,1))-AVERAGE(OFFSET($H$3,0,0,'Données projet'!$E$11+1,1))</f>
        <v>191.48961138243084</v>
      </c>
      <c r="BJ146" s="62">
        <f t="shared" si="119"/>
        <v>123.64211675233031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54"/>
        <v>#N/A</v>
      </c>
      <c r="CB146" s="22" t="e">
        <f t="shared" si="121"/>
        <v>#N/A</v>
      </c>
      <c r="CC146" s="62" t="e">
        <f t="shared" si="122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23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25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42.119999999999933</v>
      </c>
      <c r="D147" s="12">
        <f t="shared" si="150"/>
        <v>12.558853141338737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422.08237512612305</v>
      </c>
      <c r="H147" s="70">
        <f t="shared" si="111"/>
        <v>388.56566922116485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107.50488288359907</v>
      </c>
      <c r="T147" s="62">
        <f t="shared" si="110"/>
        <v>74.47942577721966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52"/>
        <v>#NUM!</v>
      </c>
      <c r="AL147" s="22" t="e">
        <f t="shared" si="113"/>
        <v>#NUM!</v>
      </c>
      <c r="AM147" s="62" t="e">
        <f t="shared" si="114"/>
        <v>#NUM!</v>
      </c>
      <c r="AN147" s="62">
        <f ca="1">AVERAGE(OFFSET($AM$3,0,0,'Données projet'!$E$10+1,1))-AVERAGE(OFFSET($H$3,0,0,'Données projet'!$E$10+1,1))</f>
        <v>86.460089663462668</v>
      </c>
      <c r="AO147" s="62">
        <f t="shared" si="115"/>
        <v>131.79211200949311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0</v>
      </c>
      <c r="BE147" s="14">
        <f>BD147*VLOOKUP('Données projet'!$B$11,Paramètres!$A$1:$I$88,3,0)*VLOOKUP('Données projet'!$B$11,Paramètres!$A$1:$I$88,5,0)</f>
        <v>0</v>
      </c>
      <c r="BF147" s="14" t="e">
        <f t="shared" si="153"/>
        <v>#NUM!</v>
      </c>
      <c r="BG147" s="22" t="e">
        <f t="shared" si="117"/>
        <v>#NUM!</v>
      </c>
      <c r="BH147" s="62" t="e">
        <f t="shared" si="118"/>
        <v>#NUM!</v>
      </c>
      <c r="BI147" s="62">
        <f ca="1">AVERAGE(OFFSET($BH$3,0,0,'Données projet'!$E$11+1,1))-AVERAGE(OFFSET($H$3,0,0,'Données projet'!$E$11+1,1))</f>
        <v>191.48961138243084</v>
      </c>
      <c r="BJ147" s="62">
        <f t="shared" si="119"/>
        <v>123.64211675233031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54"/>
        <v>#N/A</v>
      </c>
      <c r="CB147" s="22" t="e">
        <f t="shared" si="121"/>
        <v>#N/A</v>
      </c>
      <c r="CC147" s="62" t="e">
        <f t="shared" si="122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23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25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42.41249999999993</v>
      </c>
      <c r="D148" s="12">
        <f t="shared" si="150"/>
        <v>12.635884593736101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424.9348986183133</v>
      </c>
      <c r="H148" s="70">
        <f t="shared" si="111"/>
        <v>389.20926983409026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107.50488288359907</v>
      </c>
      <c r="T148" s="62">
        <f t="shared" si="110"/>
        <v>74.47942577721966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52"/>
        <v>#NUM!</v>
      </c>
      <c r="AL148" s="22" t="e">
        <f t="shared" si="113"/>
        <v>#NUM!</v>
      </c>
      <c r="AM148" s="62" t="e">
        <f t="shared" si="114"/>
        <v>#NUM!</v>
      </c>
      <c r="AN148" s="62">
        <f ca="1">AVERAGE(OFFSET($AM$3,0,0,'Données projet'!$E$10+1,1))-AVERAGE(OFFSET($H$3,0,0,'Données projet'!$E$10+1,1))</f>
        <v>86.460089663462668</v>
      </c>
      <c r="AO148" s="62">
        <f t="shared" si="115"/>
        <v>131.79211200949311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0</v>
      </c>
      <c r="BE148" s="14">
        <f>BD148*VLOOKUP('Données projet'!$B$11,Paramètres!$A$1:$I$88,3,0)*VLOOKUP('Données projet'!$B$11,Paramètres!$A$1:$I$88,5,0)</f>
        <v>0</v>
      </c>
      <c r="BF148" s="14" t="e">
        <f t="shared" si="153"/>
        <v>#NUM!</v>
      </c>
      <c r="BG148" s="22" t="e">
        <f t="shared" si="117"/>
        <v>#NUM!</v>
      </c>
      <c r="BH148" s="62" t="e">
        <f t="shared" si="118"/>
        <v>#NUM!</v>
      </c>
      <c r="BI148" s="62">
        <f ca="1">AVERAGE(OFFSET($BH$3,0,0,'Données projet'!$E$11+1,1))-AVERAGE(OFFSET($H$3,0,0,'Données projet'!$E$11+1,1))</f>
        <v>191.48961138243084</v>
      </c>
      <c r="BJ148" s="62">
        <f t="shared" si="119"/>
        <v>123.64211675233031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54"/>
        <v>#N/A</v>
      </c>
      <c r="CB148" s="22" t="e">
        <f t="shared" si="121"/>
        <v>#N/A</v>
      </c>
      <c r="CC148" s="62" t="e">
        <f t="shared" si="122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23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25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42.704999999999927</v>
      </c>
      <c r="D149" s="12">
        <f t="shared" si="150"/>
        <v>12.712854232766388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427.78694495468739</v>
      </c>
      <c r="H149" s="70">
        <f t="shared" si="111"/>
        <v>389.85276278873465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107.50488288359907</v>
      </c>
      <c r="T149" s="62">
        <f t="shared" si="110"/>
        <v>74.47942577721966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52"/>
        <v>#NUM!</v>
      </c>
      <c r="AL149" s="22" t="e">
        <f t="shared" si="113"/>
        <v>#NUM!</v>
      </c>
      <c r="AM149" s="62" t="e">
        <f t="shared" si="114"/>
        <v>#NUM!</v>
      </c>
      <c r="AN149" s="62">
        <f ca="1">AVERAGE(OFFSET($AM$3,0,0,'Données projet'!$E$10+1,1))-AVERAGE(OFFSET($H$3,0,0,'Données projet'!$E$10+1,1))</f>
        <v>86.460089663462668</v>
      </c>
      <c r="AO149" s="62">
        <f t="shared" si="115"/>
        <v>131.79211200949311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0</v>
      </c>
      <c r="BE149" s="14">
        <f>BD149*VLOOKUP('Données projet'!$B$11,Paramètres!$A$1:$I$88,3,0)*VLOOKUP('Données projet'!$B$11,Paramètres!$A$1:$I$88,5,0)</f>
        <v>0</v>
      </c>
      <c r="BF149" s="14" t="e">
        <f t="shared" si="153"/>
        <v>#NUM!</v>
      </c>
      <c r="BG149" s="22" t="e">
        <f t="shared" si="117"/>
        <v>#NUM!</v>
      </c>
      <c r="BH149" s="62" t="e">
        <f t="shared" si="118"/>
        <v>#NUM!</v>
      </c>
      <c r="BI149" s="62">
        <f ca="1">AVERAGE(OFFSET($BH$3,0,0,'Données projet'!$E$11+1,1))-AVERAGE(OFFSET($H$3,0,0,'Données projet'!$E$11+1,1))</f>
        <v>191.48961138243084</v>
      </c>
      <c r="BJ149" s="62">
        <f t="shared" si="119"/>
        <v>123.64211675233031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54"/>
        <v>#N/A</v>
      </c>
      <c r="CB149" s="22" t="e">
        <f t="shared" si="121"/>
        <v>#N/A</v>
      </c>
      <c r="CC149" s="62" t="e">
        <f t="shared" si="122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23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25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42.997499999999924</v>
      </c>
      <c r="D150" s="12">
        <f t="shared" si="150"/>
        <v>12.789762530909226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430.63851778245657</v>
      </c>
      <c r="H150" s="70">
        <f t="shared" si="111"/>
        <v>390.49614890800007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107.50488288359907</v>
      </c>
      <c r="T150" s="62">
        <f t="shared" si="110"/>
        <v>74.47942577721966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52"/>
        <v>#NUM!</v>
      </c>
      <c r="AL150" s="22" t="e">
        <f t="shared" si="113"/>
        <v>#NUM!</v>
      </c>
      <c r="AM150" s="62" t="e">
        <f t="shared" si="114"/>
        <v>#NUM!</v>
      </c>
      <c r="AN150" s="62">
        <f ca="1">AVERAGE(OFFSET($AM$3,0,0,'Données projet'!$E$10+1,1))-AVERAGE(OFFSET($H$3,0,0,'Données projet'!$E$10+1,1))</f>
        <v>86.460089663462668</v>
      </c>
      <c r="AO150" s="62">
        <f t="shared" si="115"/>
        <v>131.79211200949311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0</v>
      </c>
      <c r="BE150" s="14">
        <f>BD150*VLOOKUP('Données projet'!$B$11,Paramètres!$A$1:$I$88,3,0)*VLOOKUP('Données projet'!$B$11,Paramètres!$A$1:$I$88,5,0)</f>
        <v>0</v>
      </c>
      <c r="BF150" s="14" t="e">
        <f t="shared" si="153"/>
        <v>#NUM!</v>
      </c>
      <c r="BG150" s="22" t="e">
        <f t="shared" si="117"/>
        <v>#NUM!</v>
      </c>
      <c r="BH150" s="62" t="e">
        <f t="shared" si="118"/>
        <v>#NUM!</v>
      </c>
      <c r="BI150" s="62">
        <f ca="1">AVERAGE(OFFSET($BH$3,0,0,'Données projet'!$E$11+1,1))-AVERAGE(OFFSET($H$3,0,0,'Données projet'!$E$11+1,1))</f>
        <v>191.48961138243084</v>
      </c>
      <c r="BJ150" s="62">
        <f t="shared" si="119"/>
        <v>123.64211675233031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54"/>
        <v>#N/A</v>
      </c>
      <c r="CB150" s="22" t="e">
        <f t="shared" si="121"/>
        <v>#N/A</v>
      </c>
      <c r="CC150" s="62" t="e">
        <f t="shared" si="122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23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25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43.289999999999921</v>
      </c>
      <c r="D151" s="12">
        <f t="shared" si="150"/>
        <v>12.866609953844321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433.48962069634149</v>
      </c>
      <c r="H151" s="70">
        <f t="shared" si="111"/>
        <v>391.13942900294535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107.50488288359907</v>
      </c>
      <c r="T151" s="62">
        <f t="shared" si="110"/>
        <v>74.47942577721966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52"/>
        <v>#NUM!</v>
      </c>
      <c r="AL151" s="22" t="e">
        <f t="shared" si="113"/>
        <v>#NUM!</v>
      </c>
      <c r="AM151" s="62" t="e">
        <f t="shared" si="114"/>
        <v>#NUM!</v>
      </c>
      <c r="AN151" s="62">
        <f ca="1">AVERAGE(OFFSET($AM$3,0,0,'Données projet'!$E$10+1,1))-AVERAGE(OFFSET($H$3,0,0,'Données projet'!$E$10+1,1))</f>
        <v>86.460089663462668</v>
      </c>
      <c r="AO151" s="62">
        <f t="shared" si="115"/>
        <v>131.79211200949311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0</v>
      </c>
      <c r="BE151" s="14">
        <f>BD151*VLOOKUP('Données projet'!$B$11,Paramètres!$A$1:$I$88,3,0)*VLOOKUP('Données projet'!$B$11,Paramètres!$A$1:$I$88,5,0)</f>
        <v>0</v>
      </c>
      <c r="BF151" s="14" t="e">
        <f t="shared" si="153"/>
        <v>#NUM!</v>
      </c>
      <c r="BG151" s="22" t="e">
        <f t="shared" si="117"/>
        <v>#NUM!</v>
      </c>
      <c r="BH151" s="62" t="e">
        <f t="shared" si="118"/>
        <v>#NUM!</v>
      </c>
      <c r="BI151" s="62">
        <f ca="1">AVERAGE(OFFSET($BH$3,0,0,'Données projet'!$E$11+1,1))-AVERAGE(OFFSET($H$3,0,0,'Données projet'!$E$11+1,1))</f>
        <v>191.48961138243084</v>
      </c>
      <c r="BJ151" s="62">
        <f t="shared" si="119"/>
        <v>123.64211675233031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54"/>
        <v>#N/A</v>
      </c>
      <c r="CB151" s="22" t="e">
        <f t="shared" si="121"/>
        <v>#N/A</v>
      </c>
      <c r="CC151" s="62" t="e">
        <f t="shared" si="122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23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25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43.582499999999918</v>
      </c>
      <c r="D152" s="12">
        <f t="shared" si="150"/>
        <v>12.943396960594672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436.34025723967761</v>
      </c>
      <c r="H152" s="70">
        <f t="shared" si="111"/>
        <v>391.78260387303555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107.50488288359907</v>
      </c>
      <c r="T152" s="62">
        <f t="shared" si="110"/>
        <v>74.47942577721966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52"/>
        <v>#NUM!</v>
      </c>
      <c r="AL152" s="22" t="e">
        <f t="shared" si="113"/>
        <v>#NUM!</v>
      </c>
      <c r="AM152" s="62" t="e">
        <f t="shared" si="114"/>
        <v>#NUM!</v>
      </c>
      <c r="AN152" s="62">
        <f ca="1">AVERAGE(OFFSET($AM$3,0,0,'Données projet'!$E$10+1,1))-AVERAGE(OFFSET($H$3,0,0,'Données projet'!$E$10+1,1))</f>
        <v>86.460089663462668</v>
      </c>
      <c r="AO152" s="62">
        <f t="shared" si="115"/>
        <v>131.79211200949311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0</v>
      </c>
      <c r="BE152" s="14">
        <f>BD152*VLOOKUP('Données projet'!$B$11,Paramètres!$A$1:$I$88,3,0)*VLOOKUP('Données projet'!$B$11,Paramètres!$A$1:$I$88,5,0)</f>
        <v>0</v>
      </c>
      <c r="BF152" s="14" t="e">
        <f t="shared" si="153"/>
        <v>#NUM!</v>
      </c>
      <c r="BG152" s="22" t="e">
        <f t="shared" si="117"/>
        <v>#NUM!</v>
      </c>
      <c r="BH152" s="62" t="e">
        <f t="shared" si="118"/>
        <v>#NUM!</v>
      </c>
      <c r="BI152" s="62">
        <f ca="1">AVERAGE(OFFSET($BH$3,0,0,'Données projet'!$E$11+1,1))-AVERAGE(OFFSET($H$3,0,0,'Données projet'!$E$11+1,1))</f>
        <v>191.48961138243084</v>
      </c>
      <c r="BJ152" s="62">
        <f t="shared" si="119"/>
        <v>123.64211675233031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54"/>
        <v>#N/A</v>
      </c>
      <c r="CB152" s="22" t="e">
        <f t="shared" si="121"/>
        <v>#N/A</v>
      </c>
      <c r="CC152" s="62" t="e">
        <f t="shared" si="122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23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43.874999999999915</v>
      </c>
      <c r="D153" s="12">
        <f t="shared" si="150"/>
        <v>13.020124003665662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439.19043090548871</v>
      </c>
      <c r="H153" s="70">
        <f t="shared" si="111"/>
        <v>392.42567430638417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107.50488288359907</v>
      </c>
      <c r="T153" s="62">
        <f t="shared" si="110"/>
        <v>74.47942577721966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52"/>
        <v>#NUM!</v>
      </c>
      <c r="AL153" s="22" t="e">
        <f t="shared" si="113"/>
        <v>#NUM!</v>
      </c>
      <c r="AM153" s="62" t="e">
        <f t="shared" si="114"/>
        <v>#NUM!</v>
      </c>
      <c r="AN153" s="62">
        <f ca="1">AVERAGE(OFFSET($AM$3,0,0,'Données projet'!$E$10+1,1))-AVERAGE(OFFSET($H$3,0,0,'Données projet'!$E$10+1,1))</f>
        <v>86.460089663462668</v>
      </c>
      <c r="AO153" s="62">
        <f t="shared" si="115"/>
        <v>131.79211200949311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0</v>
      </c>
      <c r="BE153" s="14">
        <f>BD153*VLOOKUP('Données projet'!$B$11,Paramètres!$A$1:$I$88,3,0)*VLOOKUP('Données projet'!$B$11,Paramètres!$A$1:$I$88,5,0)</f>
        <v>0</v>
      </c>
      <c r="BF153" s="14" t="e">
        <f t="shared" si="153"/>
        <v>#NUM!</v>
      </c>
      <c r="BG153" s="22" t="e">
        <f t="shared" si="117"/>
        <v>#NUM!</v>
      </c>
      <c r="BH153" s="62" t="e">
        <f t="shared" si="118"/>
        <v>#NUM!</v>
      </c>
      <c r="BI153" s="62">
        <f ca="1">AVERAGE(OFFSET($BH$3,0,0,'Données projet'!$E$11+1,1))-AVERAGE(OFFSET($H$3,0,0,'Données projet'!$E$11+1,1))</f>
        <v>191.48961138243084</v>
      </c>
      <c r="BJ153" s="62">
        <f t="shared" si="119"/>
        <v>123.64211675233031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54"/>
        <v>#N/A</v>
      </c>
      <c r="CB153" s="22" t="e">
        <f t="shared" si="121"/>
        <v>#N/A</v>
      </c>
      <c r="CC153" s="62" t="e">
        <f t="shared" si="122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23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44.167499999999912</v>
      </c>
      <c r="D154" s="12">
        <f t="shared" si="150"/>
        <v>13.096791529180505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442.0401451375331</v>
      </c>
      <c r="H154" s="70">
        <f t="shared" si="111"/>
        <v>393.06864107998922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107.50488288359907</v>
      </c>
      <c r="T154" s="62">
        <f t="shared" si="110"/>
        <v>74.47942577721966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86.460089663462668</v>
      </c>
      <c r="AO154" s="62">
        <f t="shared" si="115"/>
        <v>131.79211200949311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0</v>
      </c>
      <c r="BE154" s="14">
        <f>BD154*VLOOKUP('Données projet'!$B$11,Paramètres!$A$1:$I$88,3,0)*VLOOKUP('Données projet'!$B$11,Paramètres!$A$1:$I$88,5,0)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8"/>
        <v>#NUM!</v>
      </c>
      <c r="BI154" s="62">
        <f ca="1">AVERAGE(OFFSET($BH$3,0,0,'Données projet'!$E$11+1,1))-AVERAGE(OFFSET($H$3,0,0,'Données projet'!$E$11+1,1))</f>
        <v>191.48961138243084</v>
      </c>
      <c r="BJ154" s="62">
        <f t="shared" si="119"/>
        <v>123.64211675233031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22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23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44.459999999999908</v>
      </c>
      <c r="D155" s="12">
        <f t="shared" si="150"/>
        <v>13.17339997701183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444.88940333131865</v>
      </c>
      <c r="H155" s="70">
        <f t="shared" si="111"/>
        <v>393.7115049599621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107.50488288359907</v>
      </c>
      <c r="T155" s="62">
        <f t="shared" si="110"/>
        <v>74.47942577721966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86.460089663462668</v>
      </c>
      <c r="AO155" s="62">
        <f t="shared" si="115"/>
        <v>131.79211200949311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0</v>
      </c>
      <c r="BE155" s="14">
        <f>BD155*VLOOKUP('Données projet'!$B$11,Paramètres!$A$1:$I$88,3,0)*VLOOKUP('Données projet'!$B$11,Paramètres!$A$1:$I$88,5,0)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8"/>
        <v>#NUM!</v>
      </c>
      <c r="BI155" s="62">
        <f ca="1">AVERAGE(OFFSET($BH$3,0,0,'Données projet'!$E$11+1,1))-AVERAGE(OFFSET($H$3,0,0,'Données projet'!$E$11+1,1))</f>
        <v>191.48961138243084</v>
      </c>
      <c r="BJ155" s="62">
        <f t="shared" si="119"/>
        <v>123.64211675233031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22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23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44.752499999999905</v>
      </c>
      <c r="D156" s="12">
        <f t="shared" si="150"/>
        <v>13.249949780909867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447.73820883509302</v>
      </c>
      <c r="H156" s="70">
        <f t="shared" si="111"/>
        <v>394.35426670175116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107.50488288359907</v>
      </c>
      <c r="T156" s="62">
        <f t="shared" si="110"/>
        <v>74.47942577721966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86.460089663462668</v>
      </c>
      <c r="AO156" s="62">
        <f t="shared" si="115"/>
        <v>131.79211200949311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0</v>
      </c>
      <c r="BE156" s="14">
        <f>BD156*VLOOKUP('Données projet'!$B$11,Paramètres!$A$1:$I$88,3,0)*VLOOKUP('Données projet'!$B$11,Paramètres!$A$1:$I$88,5,0)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8"/>
        <v>#NUM!</v>
      </c>
      <c r="BI156" s="62">
        <f ca="1">AVERAGE(OFFSET($BH$3,0,0,'Données projet'!$E$11+1,1))-AVERAGE(OFFSET($H$3,0,0,'Données projet'!$E$11+1,1))</f>
        <v>191.48961138243084</v>
      </c>
      <c r="BJ156" s="62">
        <f t="shared" si="119"/>
        <v>123.64211675233031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22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23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45.044999999999902</v>
      </c>
      <c r="D157" s="12">
        <f t="shared" si="150"/>
        <v>13.326441368627046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450.58656495080453</v>
      </c>
      <c r="H157" s="70">
        <f t="shared" si="111"/>
        <v>394.99692705035858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107.50488288359907</v>
      </c>
      <c r="T157" s="62">
        <f t="shared" si="110"/>
        <v>74.47942577721966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86.460089663462668</v>
      </c>
      <c r="AO157" s="62">
        <f t="shared" si="115"/>
        <v>131.79211200949311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0</v>
      </c>
      <c r="BE157" s="14">
        <f>BD157*VLOOKUP('Données projet'!$B$11,Paramètres!$A$1:$I$88,3,0)*VLOOKUP('Données projet'!$B$11,Paramètres!$A$1:$I$88,5,0)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8"/>
        <v>#NUM!</v>
      </c>
      <c r="BI157" s="62">
        <f ca="1">AVERAGE(OFFSET($BH$3,0,0,'Données projet'!$E$11+1,1))-AVERAGE(OFFSET($H$3,0,0,'Données projet'!$E$11+1,1))</f>
        <v>191.48961138243084</v>
      </c>
      <c r="BJ157" s="62">
        <f t="shared" si="119"/>
        <v>123.64211675233031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22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23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45.337499999999899</v>
      </c>
      <c r="D158" s="12">
        <f t="shared" si="150"/>
        <v>13.402875162039381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453.43447493504004</v>
      </c>
      <c r="H158" s="70">
        <f t="shared" si="111"/>
        <v>395.63948674055172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107.50488288359907</v>
      </c>
      <c r="T158" s="62">
        <f t="shared" si="110"/>
        <v>74.47942577721966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86.460089663462668</v>
      </c>
      <c r="AO158" s="62">
        <f t="shared" si="115"/>
        <v>131.79211200949311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0</v>
      </c>
      <c r="BE158" s="14">
        <f>BD158*VLOOKUP('Données projet'!$B$11,Paramètres!$A$1:$I$88,3,0)*VLOOKUP('Données projet'!$B$11,Paramètres!$A$1:$I$88,5,0)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8"/>
        <v>#NUM!</v>
      </c>
      <c r="BI158" s="62">
        <f ca="1">AVERAGE(OFFSET($BH$3,0,0,'Données projet'!$E$11+1,1))-AVERAGE(OFFSET($H$3,0,0,'Données projet'!$E$11+1,1))</f>
        <v>191.48961138243084</v>
      </c>
      <c r="BJ158" s="62">
        <f t="shared" si="119"/>
        <v>123.64211675233031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22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23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45.629999999999896</v>
      </c>
      <c r="D159" s="12">
        <f t="shared" si="150"/>
        <v>13.479251577264531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456.28194199993595</v>
      </c>
      <c r="H159" s="70">
        <f t="shared" si="111"/>
        <v>396.28194649706887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107.50488288359907</v>
      </c>
      <c r="T159" s="62">
        <f t="shared" si="110"/>
        <v>74.47942577721966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86.460089663462668</v>
      </c>
      <c r="AO159" s="62">
        <f t="shared" si="115"/>
        <v>131.79211200949311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0</v>
      </c>
      <c r="BE159" s="14">
        <f>BD159*VLOOKUP('Données projet'!$B$11,Paramètres!$A$1:$I$88,3,0)*VLOOKUP('Données projet'!$B$11,Paramètres!$A$1:$I$88,5,0)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8"/>
        <v>#NUM!</v>
      </c>
      <c r="BI159" s="62">
        <f ca="1">AVERAGE(OFFSET($BH$3,0,0,'Données projet'!$E$11+1,1))-AVERAGE(OFFSET($H$3,0,0,'Données projet'!$E$11+1,1))</f>
        <v>191.48961138243084</v>
      </c>
      <c r="BJ159" s="62">
        <f t="shared" si="119"/>
        <v>123.64211675233031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22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23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45.922499999999893</v>
      </c>
      <c r="D160" s="12">
        <f t="shared" si="150"/>
        <v>13.555571024776832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459.12896931406596</v>
      </c>
      <c r="H160" s="70">
        <f t="shared" si="111"/>
        <v>396.92430703481944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107.50488288359907</v>
      </c>
      <c r="T160" s="62">
        <f t="shared" si="110"/>
        <v>74.47942577721966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86.460089663462668</v>
      </c>
      <c r="AO160" s="62">
        <f t="shared" si="115"/>
        <v>131.79211200949311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0</v>
      </c>
      <c r="BE160" s="14">
        <f>BD160*VLOOKUP('Données projet'!$B$11,Paramètres!$A$1:$I$88,3,0)*VLOOKUP('Données projet'!$B$11,Paramètres!$A$1:$I$88,5,0)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8"/>
        <v>#NUM!</v>
      </c>
      <c r="BI160" s="62">
        <f ca="1">AVERAGE(OFFSET($BH$3,0,0,'Données projet'!$E$11+1,1))-AVERAGE(OFFSET($H$3,0,0,'Données projet'!$E$11+1,1))</f>
        <v>191.48961138243084</v>
      </c>
      <c r="BJ160" s="62">
        <f t="shared" si="119"/>
        <v>123.64211675233031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22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23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46.21499999999989</v>
      </c>
      <c r="D161" s="12">
        <f t="shared" si="150"/>
        <v>13.631833909519248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461.97556000330565</v>
      </c>
      <c r="H161" s="70">
        <f t="shared" si="111"/>
        <v>397.56656905907914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107.50488288359907</v>
      </c>
      <c r="T161" s="62">
        <f t="shared" si="110"/>
        <v>74.47942577721966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86.460089663462668</v>
      </c>
      <c r="AO161" s="62">
        <f t="shared" si="115"/>
        <v>131.79211200949311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0</v>
      </c>
      <c r="BE161" s="14">
        <f>BD161*VLOOKUP('Données projet'!$B$11,Paramètres!$A$1:$I$88,3,0)*VLOOKUP('Données projet'!$B$11,Paramètres!$A$1:$I$88,5,0)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8"/>
        <v>#NUM!</v>
      </c>
      <c r="BI161" s="62">
        <f ca="1">AVERAGE(OFFSET($BH$3,0,0,'Données projet'!$E$11+1,1))-AVERAGE(OFFSET($H$3,0,0,'Données projet'!$E$11+1,1))</f>
        <v>191.48961138243084</v>
      </c>
      <c r="BJ161" s="62">
        <f t="shared" si="119"/>
        <v>123.64211675233031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22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23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46.507499999999887</v>
      </c>
      <c r="D162" s="12">
        <f t="shared" si="150"/>
        <v>13.708040631012464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464.82171715167436</v>
      </c>
      <c r="H162" s="70">
        <f t="shared" si="111"/>
        <v>398.20873326567983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107.50488288359907</v>
      </c>
      <c r="T162" s="62">
        <f t="shared" si="110"/>
        <v>74.47942577721966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86.460089663462668</v>
      </c>
      <c r="AO162" s="62">
        <f t="shared" si="115"/>
        <v>131.79211200949311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0</v>
      </c>
      <c r="BE162" s="14">
        <f>BD162*VLOOKUP('Données projet'!$B$11,Paramètres!$A$1:$I$88,3,0)*VLOOKUP('Données projet'!$B$11,Paramètres!$A$1:$I$88,5,0)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8"/>
        <v>#NUM!</v>
      </c>
      <c r="BI162" s="62">
        <f ca="1">AVERAGE(OFFSET($BH$3,0,0,'Données projet'!$E$11+1,1))-AVERAGE(OFFSET($H$3,0,0,'Données projet'!$E$11+1,1))</f>
        <v>191.48961138243084</v>
      </c>
      <c r="BJ162" s="62">
        <f t="shared" si="119"/>
        <v>123.64211675233031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22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23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46.799999999999883</v>
      </c>
      <c r="D163" s="12">
        <f t="shared" si="150"/>
        <v>13.784191583461102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467.66744380215499</v>
      </c>
      <c r="H163" s="70">
        <f t="shared" si="111"/>
        <v>398.85080034119454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107.50488288359907</v>
      </c>
      <c r="T163" s="62">
        <f t="shared" si="110"/>
        <v>74.47942577721966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86.460089663462668</v>
      </c>
      <c r="AO163" s="62">
        <f t="shared" si="115"/>
        <v>131.79211200949311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0</v>
      </c>
      <c r="BE163" s="14">
        <f>BD163*VLOOKUP('Données projet'!$B$11,Paramètres!$A$1:$I$88,3,0)*VLOOKUP('Données projet'!$B$11,Paramètres!$A$1:$I$88,5,0)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8"/>
        <v>#NUM!</v>
      </c>
      <c r="BI163" s="62">
        <f ca="1">AVERAGE(OFFSET($BH$3,0,0,'Données projet'!$E$11+1,1))-AVERAGE(OFFSET($H$3,0,0,'Données projet'!$E$11+1,1))</f>
        <v>191.48961138243084</v>
      </c>
      <c r="BJ163" s="62">
        <f t="shared" si="119"/>
        <v>123.64211675233031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22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23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47.09249999999988</v>
      </c>
      <c r="D164" s="12">
        <f t="shared" si="150"/>
        <v>13.860287155857236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470.51274295749357</v>
      </c>
      <c r="H164" s="70">
        <f t="shared" si="111"/>
        <v>399.49277096311778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107.50488288359907</v>
      </c>
      <c r="T164" s="62">
        <f t="shared" si="110"/>
        <v>74.47942577721966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86.460089663462668</v>
      </c>
      <c r="AO164" s="62">
        <f t="shared" si="115"/>
        <v>131.79211200949311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0</v>
      </c>
      <c r="BE164" s="14">
        <f>BD164*VLOOKUP('Données projet'!$B$11,Paramètres!$A$1:$I$88,3,0)*VLOOKUP('Données projet'!$B$11,Paramètres!$A$1:$I$88,5,0)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8"/>
        <v>#NUM!</v>
      </c>
      <c r="BI164" s="62">
        <f ca="1">AVERAGE(OFFSET($BH$3,0,0,'Données projet'!$E$11+1,1))-AVERAGE(OFFSET($H$3,0,0,'Données projet'!$E$11+1,1))</f>
        <v>191.48961138243084</v>
      </c>
      <c r="BJ164" s="62">
        <f t="shared" si="119"/>
        <v>123.64211675233031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22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23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47.384999999999877</v>
      </c>
      <c r="D165" s="12">
        <f t="shared" si="150"/>
        <v>13.936327732081258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473.35761758097721</v>
      </c>
      <c r="H165" s="70">
        <f t="shared" si="111"/>
        <v>400.13464580004131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107.50488288359907</v>
      </c>
      <c r="T165" s="62">
        <f t="shared" si="110"/>
        <v>74.47942577721966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86.460089663462668</v>
      </c>
      <c r="AO165" s="62">
        <f t="shared" si="115"/>
        <v>131.79211200949311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0</v>
      </c>
      <c r="BE165" s="14">
        <f>BD165*VLOOKUP('Données projet'!$B$11,Paramètres!$A$1:$I$88,3,0)*VLOOKUP('Données projet'!$B$11,Paramètres!$A$1:$I$88,5,0)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8"/>
        <v>#NUM!</v>
      </c>
      <c r="BI165" s="62">
        <f ca="1">AVERAGE(OFFSET($BH$3,0,0,'Données projet'!$E$11+1,1))-AVERAGE(OFFSET($H$3,0,0,'Données projet'!$E$11+1,1))</f>
        <v>191.48961138243084</v>
      </c>
      <c r="BJ165" s="62">
        <f t="shared" si="119"/>
        <v>123.64211675233031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22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23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47.677499999999874</v>
      </c>
      <c r="D166" s="12">
        <f t="shared" si="150"/>
        <v>14.012313691000177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476.20207059719337</v>
      </c>
      <c r="H166" s="70">
        <f t="shared" si="111"/>
        <v>400.7764255118251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107.50488288359907</v>
      </c>
      <c r="T166" s="62">
        <f t="shared" si="110"/>
        <v>74.47942577721966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86.460089663462668</v>
      </c>
      <c r="AO166" s="62">
        <f t="shared" si="115"/>
        <v>131.79211200949311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0</v>
      </c>
      <c r="BE166" s="14">
        <f>BD166*VLOOKUP('Données projet'!$B$11,Paramètres!$A$1:$I$88,3,0)*VLOOKUP('Données projet'!$B$11,Paramètres!$A$1:$I$88,5,0)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8"/>
        <v>#NUM!</v>
      </c>
      <c r="BI166" s="62">
        <f ca="1">AVERAGE(OFFSET($BH$3,0,0,'Données projet'!$E$11+1,1))-AVERAGE(OFFSET($H$3,0,0,'Données projet'!$E$11+1,1))</f>
        <v>191.48961138243084</v>
      </c>
      <c r="BJ166" s="62">
        <f t="shared" si="119"/>
        <v>123.64211675233031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22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23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47.969999999999871</v>
      </c>
      <c r="D167" s="12">
        <f t="shared" si="150"/>
        <v>14.088245406563448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479.04610489276951</v>
      </c>
      <c r="H167" s="70">
        <f t="shared" si="111"/>
        <v>401.41811074976442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107.50488288359907</v>
      </c>
      <c r="T167" s="62">
        <f t="shared" si="110"/>
        <v>74.47942577721966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86.460089663462668</v>
      </c>
      <c r="AO167" s="62">
        <f t="shared" si="115"/>
        <v>131.79211200949311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0</v>
      </c>
      <c r="BE167" s="14">
        <f>BD167*VLOOKUP('Données projet'!$B$11,Paramètres!$A$1:$I$88,3,0)*VLOOKUP('Données projet'!$B$11,Paramètres!$A$1:$I$88,5,0)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8"/>
        <v>#NUM!</v>
      </c>
      <c r="BI167" s="62">
        <f ca="1">AVERAGE(OFFSET($BH$3,0,0,'Données projet'!$E$11+1,1))-AVERAGE(OFFSET($H$3,0,0,'Données projet'!$E$11+1,1))</f>
        <v>191.48961138243084</v>
      </c>
      <c r="BJ167" s="62">
        <f t="shared" si="119"/>
        <v>123.64211675233031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22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23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48.262499999999868</v>
      </c>
      <c r="D168" s="12">
        <f t="shared" si="150"/>
        <v>14.164123247896368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481.88972331709374</v>
      </c>
      <c r="H168" s="70">
        <f t="shared" si="111"/>
        <v>402.05970215675256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107.50488288359907</v>
      </c>
      <c r="T168" s="62">
        <f t="shared" si="110"/>
        <v>74.47942577721966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86.460089663462668</v>
      </c>
      <c r="AO168" s="62">
        <f t="shared" si="115"/>
        <v>131.79211200949311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0</v>
      </c>
      <c r="BE168" s="14">
        <f>BD168*VLOOKUP('Données projet'!$B$11,Paramètres!$A$1:$I$88,3,0)*VLOOKUP('Données projet'!$B$11,Paramètres!$A$1:$I$88,5,0)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8"/>
        <v>#NUM!</v>
      </c>
      <c r="BI168" s="62">
        <f ca="1">AVERAGE(OFFSET($BH$3,0,0,'Données projet'!$E$11+1,1))-AVERAGE(OFFSET($H$3,0,0,'Données projet'!$E$11+1,1))</f>
        <v>191.48961138243084</v>
      </c>
      <c r="BJ168" s="62">
        <f t="shared" si="119"/>
        <v>123.64211675233031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22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23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48.554999999999865</v>
      </c>
      <c r="D169" s="12">
        <f t="shared" si="150"/>
        <v>14.239947579391167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484.7329286830186</v>
      </c>
      <c r="H169" s="70">
        <f t="shared" si="111"/>
        <v>402.70120036743936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107.50488288359907</v>
      </c>
      <c r="T169" s="62">
        <f t="shared" si="110"/>
        <v>74.47942577721966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86.460089663462668</v>
      </c>
      <c r="AO169" s="62">
        <f t="shared" si="115"/>
        <v>131.79211200949311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0</v>
      </c>
      <c r="BE169" s="14">
        <f>BD169*VLOOKUP('Données projet'!$B$11,Paramètres!$A$1:$I$88,3,0)*VLOOKUP('Données projet'!$B$11,Paramètres!$A$1:$I$88,5,0)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8"/>
        <v>#NUM!</v>
      </c>
      <c r="BI169" s="62">
        <f ca="1">AVERAGE(OFFSET($BH$3,0,0,'Données projet'!$E$11+1,1))-AVERAGE(OFFSET($H$3,0,0,'Données projet'!$E$11+1,1))</f>
        <v>191.48961138243084</v>
      </c>
      <c r="BJ169" s="62">
        <f t="shared" si="119"/>
        <v>123.64211675233031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22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23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48.847499999999862</v>
      </c>
      <c r="D170" s="12">
        <f t="shared" si="150"/>
        <v>14.315718760795859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487.57572376754592</v>
      </c>
      <c r="H170" s="70">
        <f t="shared" si="111"/>
        <v>403.34260600838587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107.50488288359907</v>
      </c>
      <c r="T170" s="62">
        <f t="shared" si="110"/>
        <v>74.47942577721966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86.460089663462668</v>
      </c>
      <c r="AO170" s="62">
        <f t="shared" si="115"/>
        <v>131.79211200949311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0</v>
      </c>
      <c r="BE170" s="14">
        <f>BD170*VLOOKUP('Données projet'!$B$11,Paramètres!$A$1:$I$88,3,0)*VLOOKUP('Données projet'!$B$11,Paramètres!$A$1:$I$88,5,0)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8"/>
        <v>#NUM!</v>
      </c>
      <c r="BI170" s="62">
        <f ca="1">AVERAGE(OFFSET($BH$3,0,0,'Données projet'!$E$11+1,1))-AVERAGE(OFFSET($H$3,0,0,'Données projet'!$E$11+1,1))</f>
        <v>191.48961138243084</v>
      </c>
      <c r="BJ170" s="62">
        <f t="shared" si="119"/>
        <v>123.64211675233031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22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23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49.139999999999858</v>
      </c>
      <c r="D171" s="12">
        <f t="shared" si="150"/>
        <v>14.391437147300829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490.41811131249659</v>
      </c>
      <c r="H171" s="70">
        <f t="shared" si="111"/>
        <v>403.98391969821535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107.50488288359907</v>
      </c>
      <c r="T171" s="62">
        <f t="shared" si="110"/>
        <v>74.47942577721966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86.460089663462668</v>
      </c>
      <c r="AO171" s="62">
        <f t="shared" si="115"/>
        <v>131.79211200949311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0</v>
      </c>
      <c r="BE171" s="14">
        <f>BD171*VLOOKUP('Données projet'!$B$11,Paramètres!$A$1:$I$88,3,0)*VLOOKUP('Données projet'!$B$11,Paramètres!$A$1:$I$88,5,0)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8"/>
        <v>#NUM!</v>
      </c>
      <c r="BI171" s="62">
        <f ca="1">AVERAGE(OFFSET($BH$3,0,0,'Données projet'!$E$11+1,1))-AVERAGE(OFFSET($H$3,0,0,'Données projet'!$E$11+1,1))</f>
        <v>191.48961138243084</v>
      </c>
      <c r="BJ171" s="62">
        <f t="shared" si="119"/>
        <v>123.64211675233031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22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23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49.432499999999855</v>
      </c>
      <c r="D172" s="12">
        <f t="shared" si="150"/>
        <v>14.467103089623414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493.26009402516212</v>
      </c>
      <c r="H172" s="70">
        <f t="shared" si="111"/>
        <v>404.62514204776051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107.50488288359907</v>
      </c>
      <c r="T172" s="62">
        <f t="shared" si="110"/>
        <v>74.47942577721966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86.460089663462668</v>
      </c>
      <c r="AO172" s="62">
        <f t="shared" si="115"/>
        <v>131.79211200949311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0</v>
      </c>
      <c r="BE172" s="14">
        <f>BD172*VLOOKUP('Données projet'!$B$11,Paramètres!$A$1:$I$88,3,0)*VLOOKUP('Données projet'!$B$11,Paramètres!$A$1:$I$88,5,0)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8"/>
        <v>#NUM!</v>
      </c>
      <c r="BI172" s="62">
        <f ca="1">AVERAGE(OFFSET($BH$3,0,0,'Données projet'!$E$11+1,1))-AVERAGE(OFFSET($H$3,0,0,'Données projet'!$E$11+1,1))</f>
        <v>191.48961138243084</v>
      </c>
      <c r="BJ172" s="62">
        <f t="shared" si="119"/>
        <v>123.64211675233031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22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23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49.724999999999852</v>
      </c>
      <c r="D173" s="12">
        <f t="shared" si="150"/>
        <v>14.542716934090311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496.10167457894164</v>
      </c>
      <c r="H173" s="70">
        <f t="shared" si="111"/>
        <v>405.26627366020699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107.50488288359907</v>
      </c>
      <c r="T173" s="62">
        <f t="shared" si="110"/>
        <v>74.47942577721966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86.460089663462668</v>
      </c>
      <c r="AO173" s="62">
        <f t="shared" si="115"/>
        <v>131.79211200949311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0</v>
      </c>
      <c r="BE173" s="14">
        <f>BD173*VLOOKUP('Données projet'!$B$11,Paramètres!$A$1:$I$88,3,0)*VLOOKUP('Données projet'!$B$11,Paramètres!$A$1:$I$88,5,0)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8"/>
        <v>#NUM!</v>
      </c>
      <c r="BI173" s="62">
        <f ca="1">AVERAGE(OFFSET($BH$3,0,0,'Données projet'!$E$11+1,1))-AVERAGE(OFFSET($H$3,0,0,'Données projet'!$E$11+1,1))</f>
        <v>191.48961138243084</v>
      </c>
      <c r="BJ173" s="62">
        <f t="shared" si="119"/>
        <v>123.64211675233031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22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23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50.017499999999849</v>
      </c>
      <c r="D174" s="12">
        <f t="shared" si="150"/>
        <v>14.618279022718037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498.94285561396265</v>
      </c>
      <c r="H174" s="70">
        <f t="shared" si="111"/>
        <v>405.90731513123364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107.50488288359907</v>
      </c>
      <c r="T174" s="62">
        <f t="shared" si="110"/>
        <v>74.47942577721966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86.460089663462668</v>
      </c>
      <c r="AO174" s="62">
        <f t="shared" si="115"/>
        <v>131.79211200949311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0</v>
      </c>
      <c r="BE174" s="14">
        <f>BD174*VLOOKUP('Données projet'!$B$11,Paramètres!$A$1:$I$88,3,0)*VLOOKUP('Données projet'!$B$11,Paramètres!$A$1:$I$88,5,0)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8"/>
        <v>#NUM!</v>
      </c>
      <c r="BI174" s="62">
        <f ca="1">AVERAGE(OFFSET($BH$3,0,0,'Données projet'!$E$11+1,1))-AVERAGE(OFFSET($H$3,0,0,'Données projet'!$E$11+1,1))</f>
        <v>191.48961138243084</v>
      </c>
      <c r="BJ174" s="62">
        <f t="shared" si="119"/>
        <v>123.64211675233031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22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23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50.309999999999846</v>
      </c>
      <c r="D175" s="12">
        <f t="shared" si="150"/>
        <v>14.693789693291512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501.78363973768768</v>
      </c>
      <c r="H175" s="70">
        <f t="shared" si="111"/>
        <v>406.5482670491491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107.50488288359907</v>
      </c>
      <c r="T175" s="62">
        <f t="shared" si="110"/>
        <v>74.47942577721966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86.460089663462668</v>
      </c>
      <c r="AO175" s="62">
        <f t="shared" si="115"/>
        <v>131.79211200949311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0</v>
      </c>
      <c r="BE175" s="14">
        <f>BD175*VLOOKUP('Données projet'!$B$11,Paramètres!$A$1:$I$88,3,0)*VLOOKUP('Données projet'!$B$11,Paramètres!$A$1:$I$88,5,0)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8"/>
        <v>#NUM!</v>
      </c>
      <c r="BI175" s="62">
        <f ca="1">AVERAGE(OFFSET($BH$3,0,0,'Données projet'!$E$11+1,1))-AVERAGE(OFFSET($H$3,0,0,'Données projet'!$E$11+1,1))</f>
        <v>191.48961138243084</v>
      </c>
      <c r="BJ175" s="62">
        <f t="shared" si="119"/>
        <v>123.64211675233031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22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23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50.602499999999843</v>
      </c>
      <c r="D176" s="12">
        <f t="shared" si="150"/>
        <v>14.769249279440634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504.62402952550548</v>
      </c>
      <c r="H176" s="70">
        <f t="shared" si="111"/>
        <v>407.1891299950255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107.50488288359907</v>
      </c>
      <c r="T176" s="62">
        <f t="shared" si="110"/>
        <v>74.47942577721966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86.460089663462668</v>
      </c>
      <c r="AO176" s="62">
        <f t="shared" si="115"/>
        <v>131.79211200949311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0</v>
      </c>
      <c r="BE176" s="14">
        <f>BD176*VLOOKUP('Données projet'!$B$11,Paramètres!$A$1:$I$88,3,0)*VLOOKUP('Données projet'!$B$11,Paramètres!$A$1:$I$88,5,0)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8"/>
        <v>#NUM!</v>
      </c>
      <c r="BI176" s="62">
        <f ca="1">AVERAGE(OFFSET($BH$3,0,0,'Données projet'!$E$11+1,1))-AVERAGE(OFFSET($H$3,0,0,'Données projet'!$E$11+1,1))</f>
        <v>191.48961138243084</v>
      </c>
      <c r="BJ176" s="62">
        <f t="shared" si="119"/>
        <v>123.64211675233031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22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23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50.89499999999984</v>
      </c>
      <c r="D177" s="12">
        <f t="shared" si="150"/>
        <v>14.844658110715166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507.46402752130888</v>
      </c>
      <c r="H177" s="70">
        <f t="shared" si="111"/>
        <v>407.82990454282861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107.50488288359907</v>
      </c>
      <c r="T177" s="62">
        <f t="shared" si="110"/>
        <v>74.47942577721966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86.460089663462668</v>
      </c>
      <c r="AO177" s="62">
        <f t="shared" si="115"/>
        <v>131.79211200949311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0</v>
      </c>
      <c r="BE177" s="14">
        <f>BD177*VLOOKUP('Données projet'!$B$11,Paramètres!$A$1:$I$88,3,0)*VLOOKUP('Données projet'!$B$11,Paramètres!$A$1:$I$88,5,0)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8"/>
        <v>#NUM!</v>
      </c>
      <c r="BI177" s="62">
        <f ca="1">AVERAGE(OFFSET($BH$3,0,0,'Données projet'!$E$11+1,1))-AVERAGE(OFFSET($H$3,0,0,'Données projet'!$E$11+1,1))</f>
        <v>191.48961138243084</v>
      </c>
      <c r="BJ177" s="62">
        <f t="shared" si="119"/>
        <v>123.64211675233031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22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23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51.187499999999837</v>
      </c>
      <c r="D178" s="12">
        <f t="shared" si="150"/>
        <v>14.920016512657726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510.30363623805846</v>
      </c>
      <c r="H178" s="70">
        <f t="shared" si="111"/>
        <v>408.47059125954524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107.50488288359907</v>
      </c>
      <c r="T178" s="62">
        <f t="shared" si="110"/>
        <v>74.47942577721966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86.460089663462668</v>
      </c>
      <c r="AO178" s="62">
        <f t="shared" si="115"/>
        <v>131.79211200949311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0</v>
      </c>
      <c r="BE178" s="14">
        <f>BD178*VLOOKUP('Données projet'!$B$11,Paramètres!$A$1:$I$88,3,0)*VLOOKUP('Données projet'!$B$11,Paramètres!$A$1:$I$88,5,0)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8"/>
        <v>#NUM!</v>
      </c>
      <c r="BI178" s="62">
        <f ca="1">AVERAGE(OFFSET($BH$3,0,0,'Données projet'!$E$11+1,1))-AVERAGE(OFFSET($H$3,0,0,'Données projet'!$E$11+1,1))</f>
        <v>191.48961138243084</v>
      </c>
      <c r="BJ178" s="62">
        <f t="shared" si="119"/>
        <v>123.64211675233031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22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23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51.479999999999833</v>
      </c>
      <c r="D179" s="12">
        <f t="shared" si="150"/>
        <v>14.995324806875193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513.14285815833352</v>
      </c>
      <c r="H179" s="70">
        <f t="shared" si="111"/>
        <v>409.11119070530731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107.50488288359907</v>
      </c>
      <c r="T179" s="62">
        <f t="shared" si="110"/>
        <v>74.47942577721966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86.460089663462668</v>
      </c>
      <c r="AO179" s="62">
        <f t="shared" si="115"/>
        <v>131.79211200949311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0</v>
      </c>
      <c r="BE179" s="14">
        <f>BD179*VLOOKUP('Données projet'!$B$11,Paramètres!$A$1:$I$88,3,0)*VLOOKUP('Données projet'!$B$11,Paramètres!$A$1:$I$88,5,0)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8"/>
        <v>#NUM!</v>
      </c>
      <c r="BI179" s="62">
        <f ca="1">AVERAGE(OFFSET($BH$3,0,0,'Données projet'!$E$11+1,1))-AVERAGE(OFFSET($H$3,0,0,'Données projet'!$E$11+1,1))</f>
        <v>191.48961138243084</v>
      </c>
      <c r="BJ179" s="62">
        <f t="shared" si="119"/>
        <v>123.64211675233031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22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23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51.77249999999983</v>
      </c>
      <c r="D180" s="12">
        <f t="shared" si="150"/>
        <v>15.070583311108301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515.98169573486985</v>
      </c>
      <c r="H180" s="70">
        <f t="shared" si="111"/>
        <v>409.75170343351328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107.50488288359907</v>
      </c>
      <c r="T180" s="62">
        <f t="shared" si="110"/>
        <v>74.47942577721966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86.460089663462668</v>
      </c>
      <c r="AO180" s="62">
        <f t="shared" si="115"/>
        <v>131.79211200949311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0</v>
      </c>
      <c r="BE180" s="14">
        <f>BD180*VLOOKUP('Données projet'!$B$11,Paramètres!$A$1:$I$88,3,0)*VLOOKUP('Données projet'!$B$11,Paramètres!$A$1:$I$88,5,0)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8"/>
        <v>#NUM!</v>
      </c>
      <c r="BI180" s="62">
        <f ca="1">AVERAGE(OFFSET($BH$3,0,0,'Données projet'!$E$11+1,1))-AVERAGE(OFFSET($H$3,0,0,'Données projet'!$E$11+1,1))</f>
        <v>191.48961138243084</v>
      </c>
      <c r="BJ180" s="62">
        <f t="shared" si="119"/>
        <v>123.64211675233031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22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23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52.064999999999827</v>
      </c>
      <c r="D181" s="12">
        <f t="shared" si="150"/>
        <v>15.145792339299783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518.82015139108478</v>
      </c>
      <c r="H181" s="70">
        <f t="shared" si="111"/>
        <v>410.39212999094678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107.50488288359907</v>
      </c>
      <c r="T181" s="62">
        <f t="shared" si="110"/>
        <v>74.47942577721966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86.460089663462668</v>
      </c>
      <c r="AO181" s="62">
        <f t="shared" si="115"/>
        <v>131.79211200949311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0</v>
      </c>
      <c r="BE181" s="14">
        <f>BD181*VLOOKUP('Données projet'!$B$11,Paramètres!$A$1:$I$88,3,0)*VLOOKUP('Données projet'!$B$11,Paramètres!$A$1:$I$88,5,0)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8"/>
        <v>#NUM!</v>
      </c>
      <c r="BI181" s="62">
        <f ca="1">AVERAGE(OFFSET($BH$3,0,0,'Données projet'!$E$11+1,1))-AVERAGE(OFFSET($H$3,0,0,'Données projet'!$E$11+1,1))</f>
        <v>191.48961138243084</v>
      </c>
      <c r="BJ181" s="62">
        <f t="shared" si="119"/>
        <v>123.64211675233031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22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23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52.357499999999824</v>
      </c>
      <c r="D182" s="12">
        <f t="shared" si="150"/>
        <v>15.220952201660733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521.65822752159022</v>
      </c>
      <c r="H182" s="70">
        <f t="shared" si="111"/>
        <v>411.03247091789211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107.50488288359907</v>
      </c>
      <c r="T182" s="62">
        <f t="shared" si="110"/>
        <v>74.47942577721966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86.460089663462668</v>
      </c>
      <c r="AO182" s="62">
        <f t="shared" si="115"/>
        <v>131.79211200949311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0</v>
      </c>
      <c r="BE182" s="14">
        <f>BD182*VLOOKUP('Données projet'!$B$11,Paramètres!$A$1:$I$88,3,0)*VLOOKUP('Données projet'!$B$11,Paramètres!$A$1:$I$88,5,0)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8"/>
        <v>#NUM!</v>
      </c>
      <c r="BI182" s="62">
        <f ca="1">AVERAGE(OFFSET($BH$3,0,0,'Données projet'!$E$11+1,1))-AVERAGE(OFFSET($H$3,0,0,'Données projet'!$E$11+1,1))</f>
        <v>191.48961138243084</v>
      </c>
      <c r="BJ182" s="62">
        <f t="shared" si="119"/>
        <v>123.64211675233031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22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23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52.649999999999821</v>
      </c>
      <c r="D183" s="12">
        <f t="shared" si="150"/>
        <v>15.296063204735637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524.49592649269471</v>
      </c>
      <c r="H183" s="70">
        <f t="shared" si="111"/>
        <v>411.67272674824756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107.50488288359907</v>
      </c>
      <c r="T183" s="62">
        <f t="shared" si="110"/>
        <v>74.47942577721966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86.460089663462668</v>
      </c>
      <c r="AO183" s="62">
        <f t="shared" si="115"/>
        <v>131.79211200949311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0</v>
      </c>
      <c r="BE183" s="14">
        <f>BD183*VLOOKUP('Données projet'!$B$11,Paramètres!$A$1:$I$88,3,0)*VLOOKUP('Données projet'!$B$11,Paramètres!$A$1:$I$88,5,0)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8"/>
        <v>#NUM!</v>
      </c>
      <c r="BI183" s="62">
        <f ca="1">AVERAGE(OFFSET($BH$3,0,0,'Données projet'!$E$11+1,1))-AVERAGE(OFFSET($H$3,0,0,'Données projet'!$E$11+1,1))</f>
        <v>191.48961138243084</v>
      </c>
      <c r="BJ183" s="62">
        <f t="shared" si="119"/>
        <v>123.64211675233031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22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23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52.942499999999818</v>
      </c>
      <c r="D184" s="12">
        <f t="shared" si="150"/>
        <v>15.371125651465819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527.33325064289272</v>
      </c>
      <c r="H184" s="70">
        <f t="shared" si="111"/>
        <v>412.31289800963594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107.50488288359907</v>
      </c>
      <c r="T184" s="62">
        <f t="shared" si="110"/>
        <v>74.47942577721966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86.460089663462668</v>
      </c>
      <c r="AO184" s="62">
        <f t="shared" si="115"/>
        <v>131.79211200949311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0</v>
      </c>
      <c r="BE184" s="14">
        <f>BD184*VLOOKUP('Données projet'!$B$11,Paramètres!$A$1:$I$88,3,0)*VLOOKUP('Données projet'!$B$11,Paramètres!$A$1:$I$88,5,0)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8"/>
        <v>#NUM!</v>
      </c>
      <c r="BI184" s="62">
        <f ca="1">AVERAGE(OFFSET($BH$3,0,0,'Données projet'!$E$11+1,1))-AVERAGE(OFFSET($H$3,0,0,'Données projet'!$E$11+1,1))</f>
        <v>191.48961138243084</v>
      </c>
      <c r="BJ184" s="62">
        <f t="shared" si="119"/>
        <v>123.64211675233031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22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23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53.234999999999815</v>
      </c>
      <c r="D185" s="12">
        <f t="shared" si="150"/>
        <v>15.446139841251448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530.1702022833432</v>
      </c>
      <c r="H185" s="70">
        <f t="shared" si="111"/>
        <v>412.9529852235126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107.50488288359907</v>
      </c>
      <c r="T185" s="62">
        <f t="shared" si="110"/>
        <v>74.47942577721966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86.460089663462668</v>
      </c>
      <c r="AO185" s="62">
        <f t="shared" si="115"/>
        <v>131.79211200949311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0</v>
      </c>
      <c r="BE185" s="14">
        <f>BD185*VLOOKUP('Données projet'!$B$11,Paramètres!$A$1:$I$88,3,0)*VLOOKUP('Données projet'!$B$11,Paramètres!$A$1:$I$88,5,0)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8"/>
        <v>#NUM!</v>
      </c>
      <c r="BI185" s="62">
        <f ca="1">AVERAGE(OFFSET($BH$3,0,0,'Données projet'!$E$11+1,1))-AVERAGE(OFFSET($H$3,0,0,'Données projet'!$E$11+1,1))</f>
        <v>191.48961138243084</v>
      </c>
      <c r="BJ185" s="62">
        <f t="shared" si="119"/>
        <v>123.64211675233031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22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23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53.527499999999812</v>
      </c>
      <c r="D186" s="12">
        <f t="shared" si="150"/>
        <v>15.521106070012127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533.00678369833781</v>
      </c>
      <c r="H186" s="70">
        <f t="shared" si="111"/>
        <v>413.59298890527077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107.50488288359907</v>
      </c>
      <c r="T186" s="62">
        <f t="shared" si="110"/>
        <v>74.47942577721966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86.460089663462668</v>
      </c>
      <c r="AO186" s="62">
        <f t="shared" si="115"/>
        <v>131.79211200949311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0</v>
      </c>
      <c r="BE186" s="14">
        <f>BD186*VLOOKUP('Données projet'!$B$11,Paramètres!$A$1:$I$88,3,0)*VLOOKUP('Données projet'!$B$11,Paramètres!$A$1:$I$88,5,0)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8"/>
        <v>#NUM!</v>
      </c>
      <c r="BI186" s="62">
        <f ca="1">AVERAGE(OFFSET($BH$3,0,0,'Données projet'!$E$11+1,1))-AVERAGE(OFFSET($H$3,0,0,'Données projet'!$E$11+1,1))</f>
        <v>191.48961138243084</v>
      </c>
      <c r="BJ186" s="62">
        <f t="shared" si="119"/>
        <v>123.64211675233031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22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23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53.819999999999808</v>
      </c>
      <c r="D187" s="12">
        <f t="shared" si="150"/>
        <v>15.596024630246218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535.84299714575889</v>
      </c>
      <c r="H187" s="70">
        <f t="shared" si="111"/>
        <v>414.23290956434511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107.50488288359907</v>
      </c>
      <c r="T187" s="62">
        <f t="shared" si="110"/>
        <v>74.47942577721966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86.460089663462668</v>
      </c>
      <c r="AO187" s="62">
        <f t="shared" si="115"/>
        <v>131.79211200949311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0</v>
      </c>
      <c r="BE187" s="14">
        <f>BD187*VLOOKUP('Données projet'!$B$11,Paramètres!$A$1:$I$88,3,0)*VLOOKUP('Données projet'!$B$11,Paramètres!$A$1:$I$88,5,0)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8"/>
        <v>#NUM!</v>
      </c>
      <c r="BI187" s="62">
        <f ca="1">AVERAGE(OFFSET($BH$3,0,0,'Données projet'!$E$11+1,1))-AVERAGE(OFFSET($H$3,0,0,'Données projet'!$E$11+1,1))</f>
        <v>191.48961138243084</v>
      </c>
      <c r="BJ187" s="62">
        <f t="shared" si="119"/>
        <v>123.64211675233031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22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23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54.112499999999805</v>
      </c>
      <c r="D188" s="12">
        <f t="shared" si="150"/>
        <v>15.670895811088712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538.67884485752541</v>
      </c>
      <c r="H188" s="70">
        <f t="shared" si="111"/>
        <v>414.87274770431247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107.50488288359907</v>
      </c>
      <c r="T188" s="62">
        <f t="shared" si="110"/>
        <v>74.47942577721966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86.460089663462668</v>
      </c>
      <c r="AO188" s="62">
        <f t="shared" si="115"/>
        <v>131.79211200949311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0</v>
      </c>
      <c r="BE188" s="14">
        <f>BD188*VLOOKUP('Données projet'!$B$11,Paramètres!$A$1:$I$88,3,0)*VLOOKUP('Données projet'!$B$11,Paramètres!$A$1:$I$88,5,0)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8"/>
        <v>#NUM!</v>
      </c>
      <c r="BI188" s="62">
        <f ca="1">AVERAGE(OFFSET($BH$3,0,0,'Données projet'!$E$11+1,1))-AVERAGE(OFFSET($H$3,0,0,'Données projet'!$E$11+1,1))</f>
        <v>191.48961138243084</v>
      </c>
      <c r="BJ188" s="62">
        <f t="shared" si="119"/>
        <v>123.64211675233031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22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23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54.404999999999802</v>
      </c>
      <c r="D189" s="12">
        <f t="shared" si="150"/>
        <v>15.745719898367884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541.51432904003127</v>
      </c>
      <c r="H189" s="70">
        <f t="shared" si="111"/>
        <v>415.51250382299037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107.50488288359907</v>
      </c>
      <c r="T189" s="62">
        <f t="shared" si="110"/>
        <v>74.47942577721966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86.460089663462668</v>
      </c>
      <c r="AO189" s="62">
        <f t="shared" si="115"/>
        <v>131.79211200949311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0</v>
      </c>
      <c r="BE189" s="14">
        <f>BD189*VLOOKUP('Données projet'!$B$11,Paramètres!$A$1:$I$88,3,0)*VLOOKUP('Données projet'!$B$11,Paramètres!$A$1:$I$88,5,0)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8"/>
        <v>#NUM!</v>
      </c>
      <c r="BI189" s="62">
        <f ca="1">AVERAGE(OFFSET($BH$3,0,0,'Données projet'!$E$11+1,1))-AVERAGE(OFFSET($H$3,0,0,'Données projet'!$E$11+1,1))</f>
        <v>191.48961138243084</v>
      </c>
      <c r="BJ189" s="62">
        <f t="shared" si="119"/>
        <v>123.64211675233031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22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23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54.697499999999799</v>
      </c>
      <c r="D190" s="12">
        <f t="shared" si="150"/>
        <v>15.820497174660701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544.34945187457231</v>
      </c>
      <c r="H190" s="70">
        <f t="shared" si="111"/>
        <v>416.15217841253371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107.50488288359907</v>
      </c>
      <c r="T190" s="62">
        <f t="shared" si="110"/>
        <v>74.47942577721966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86.460089663462668</v>
      </c>
      <c r="AO190" s="62">
        <f t="shared" si="115"/>
        <v>131.79211200949311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0</v>
      </c>
      <c r="BE190" s="14">
        <f>BD190*VLOOKUP('Données projet'!$B$11,Paramètres!$A$1:$I$88,3,0)*VLOOKUP('Données projet'!$B$11,Paramètres!$A$1:$I$88,5,0)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8"/>
        <v>#NUM!</v>
      </c>
      <c r="BI190" s="62">
        <f ca="1">AVERAGE(OFFSET($BH$3,0,0,'Données projet'!$E$11+1,1))-AVERAGE(OFFSET($H$3,0,0,'Données projet'!$E$11+1,1))</f>
        <v>191.48961138243084</v>
      </c>
      <c r="BJ190" s="62">
        <f t="shared" si="119"/>
        <v>123.64211675233031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22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23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54.989999999999796</v>
      </c>
      <c r="D191" s="12">
        <f t="shared" si="150"/>
        <v>15.895227919346958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547.18421551776453</v>
      </c>
      <c r="H191" s="70">
        <f t="shared" si="111"/>
        <v>416.79177195952894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107.50488288359907</v>
      </c>
      <c r="T191" s="62">
        <f t="shared" si="110"/>
        <v>74.47942577721966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86.460089663462668</v>
      </c>
      <c r="AO191" s="62">
        <f t="shared" si="115"/>
        <v>131.79211200949311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0</v>
      </c>
      <c r="BE191" s="14">
        <f>BD191*VLOOKUP('Données projet'!$B$11,Paramètres!$A$1:$I$88,3,0)*VLOOKUP('Données projet'!$B$11,Paramètres!$A$1:$I$88,5,0)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8"/>
        <v>#NUM!</v>
      </c>
      <c r="BI191" s="62">
        <f ca="1">AVERAGE(OFFSET($BH$3,0,0,'Données projet'!$E$11+1,1))-AVERAGE(OFFSET($H$3,0,0,'Données projet'!$E$11+1,1))</f>
        <v>191.48961138243084</v>
      </c>
      <c r="BJ191" s="62">
        <f t="shared" si="119"/>
        <v>123.64211675233031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22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23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55.282499999999793</v>
      </c>
      <c r="D192" s="12">
        <f t="shared" si="150"/>
        <v>15.969912408662294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550.01862210195293</v>
      </c>
      <c r="H192" s="70">
        <f t="shared" si="111"/>
        <v>417.43128494508642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107.50488288359907</v>
      </c>
      <c r="T192" s="62">
        <f t="shared" si="110"/>
        <v>74.47942577721966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86.460089663462668</v>
      </c>
      <c r="AO192" s="62">
        <f t="shared" si="115"/>
        <v>131.79211200949311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0</v>
      </c>
      <c r="BE192" s="14">
        <f>BD192*VLOOKUP('Données projet'!$B$11,Paramètres!$A$1:$I$88,3,0)*VLOOKUP('Données projet'!$B$11,Paramètres!$A$1:$I$88,5,0)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8"/>
        <v>#NUM!</v>
      </c>
      <c r="BI192" s="62">
        <f ca="1">AVERAGE(OFFSET($BH$3,0,0,'Données projet'!$E$11+1,1))-AVERAGE(OFFSET($H$3,0,0,'Données projet'!$E$11+1,1))</f>
        <v>191.48961138243084</v>
      </c>
      <c r="BJ192" s="62">
        <f t="shared" si="119"/>
        <v>123.64211675233031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22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23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55.57499999999979</v>
      </c>
      <c r="D193" s="12">
        <f t="shared" si="150"/>
        <v>16.04455091574998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552.85267373561226</v>
      </c>
      <c r="H193" s="70">
        <f t="shared" si="111"/>
        <v>418.07071784493081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107.50488288359907</v>
      </c>
      <c r="T193" s="62">
        <f t="shared" si="110"/>
        <v>74.47942577721966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86.460089663462668</v>
      </c>
      <c r="AO193" s="62">
        <f t="shared" si="115"/>
        <v>131.79211200949311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0</v>
      </c>
      <c r="BE193" s="14">
        <f>BD193*VLOOKUP('Données projet'!$B$11,Paramètres!$A$1:$I$88,3,0)*VLOOKUP('Données projet'!$B$11,Paramètres!$A$1:$I$88,5,0)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8"/>
        <v>#NUM!</v>
      </c>
      <c r="BI193" s="62">
        <f ca="1">AVERAGE(OFFSET($BH$3,0,0,'Données projet'!$E$11+1,1))-AVERAGE(OFFSET($H$3,0,0,'Données projet'!$E$11+1,1))</f>
        <v>191.48961138243084</v>
      </c>
      <c r="BJ193" s="62">
        <f t="shared" si="119"/>
        <v>123.64211675233031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22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23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55.867499999999787</v>
      </c>
      <c r="D194" s="12">
        <f t="shared" si="150"/>
        <v>16.119143710711672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555.68637250373774</v>
      </c>
      <c r="H194" s="70">
        <f t="shared" si="111"/>
        <v>418.71007112948911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107.50488288359907</v>
      </c>
      <c r="T194" s="62">
        <f t="shared" si="110"/>
        <v>74.47942577721966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86.460089663462668</v>
      </c>
      <c r="AO194" s="62">
        <f t="shared" si="115"/>
        <v>131.79211200949311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0</v>
      </c>
      <c r="BE194" s="14">
        <f>BD194*VLOOKUP('Données projet'!$B$11,Paramètres!$A$1:$I$88,3,0)*VLOOKUP('Données projet'!$B$11,Paramètres!$A$1:$I$88,5,0)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8"/>
        <v>#NUM!</v>
      </c>
      <c r="BI194" s="62">
        <f ca="1">AVERAGE(OFFSET($BH$3,0,0,'Données projet'!$E$11+1,1))-AVERAGE(OFFSET($H$3,0,0,'Données projet'!$E$11+1,1))</f>
        <v>191.48961138243084</v>
      </c>
      <c r="BJ194" s="62">
        <f t="shared" si="119"/>
        <v>123.64211675233031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22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23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56.159999999999783</v>
      </c>
      <c r="D195" s="12">
        <f t="shared" si="150"/>
        <v>16.193691060656981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558.51972046822766</v>
      </c>
      <c r="H195" s="70">
        <f t="shared" si="111"/>
        <v>419.34934526397717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107.50488288359907</v>
      </c>
      <c r="T195" s="62">
        <f t="shared" ref="T195:T203" si="192">$R$33-$H$33</f>
        <v>74.47942577721966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86.460089663462668</v>
      </c>
      <c r="AO195" s="62">
        <f t="shared" si="115"/>
        <v>131.79211200949311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0</v>
      </c>
      <c r="BE195" s="14">
        <f>BD195*VLOOKUP('Données projet'!$B$11,Paramètres!$A$1:$I$88,3,0)*VLOOKUP('Données projet'!$B$11,Paramètres!$A$1:$I$88,5,0)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8"/>
        <v>#NUM!</v>
      </c>
      <c r="BI195" s="62">
        <f ca="1">AVERAGE(OFFSET($BH$3,0,0,'Données projet'!$E$11+1,1))-AVERAGE(OFFSET($H$3,0,0,'Données projet'!$E$11+1,1))</f>
        <v>191.48961138243084</v>
      </c>
      <c r="BJ195" s="62">
        <f t="shared" si="119"/>
        <v>123.64211675233031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22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23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56.45249999999978</v>
      </c>
      <c r="D196" s="12">
        <f t="shared" si="150"/>
        <v>16.268193229752054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561.35271966825974</v>
      </c>
      <c r="H196" s="70">
        <f t="shared" ref="H196:H203" si="193">(B196+E196+F196)*44/12+(C196+D196)*0.475*44/12</f>
        <v>419.98854070848438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107.50488288359907</v>
      </c>
      <c r="T196" s="62">
        <f t="shared" si="192"/>
        <v>74.47942577721966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86.460089663462668</v>
      </c>
      <c r="AO196" s="62">
        <f t="shared" ref="AO196:AO203" si="195">$AM$33-$H$33</f>
        <v>131.79211200949311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0</v>
      </c>
      <c r="BE196" s="14">
        <f>BD196*VLOOKUP('Données projet'!$B$11,Paramètres!$A$1:$I$88,3,0)*VLOOKUP('Données projet'!$B$11,Paramètres!$A$1:$I$88,5,0)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6">BG196+(AY196+AZ196)*44/12</f>
        <v>#NUM!</v>
      </c>
      <c r="BI196" s="62">
        <f ca="1">AVERAGE(OFFSET($BH$3,0,0,'Données projet'!$E$11+1,1))-AVERAGE(OFFSET($H$3,0,0,'Données projet'!$E$11+1,1))</f>
        <v>191.48961138243084</v>
      </c>
      <c r="BJ196" s="62">
        <f t="shared" ref="BJ196:BJ203" si="197">$BH$33-$H$33</f>
        <v>123.64211675233031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8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ref="CE196:CE203" si="199">$CC$33-$H$33</f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56.744999999999777</v>
      </c>
      <c r="D197" s="12">
        <f t="shared" ref="D197:D203" si="212">IFERROR(EXP(-1.0587+0.8836*LN(C197)+0.284),0)</f>
        <v>16.342650479267089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564.18537212065655</v>
      </c>
      <c r="H197" s="70">
        <f t="shared" si="193"/>
        <v>420.62765791805646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107.50488288359907</v>
      </c>
      <c r="T197" s="62">
        <f t="shared" si="192"/>
        <v>74.47942577721966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86.460089663462668</v>
      </c>
      <c r="AO197" s="62">
        <f t="shared" si="195"/>
        <v>131.79211200949311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0</v>
      </c>
      <c r="BE197" s="14">
        <f>BD197*VLOOKUP('Données projet'!$B$11,Paramètres!$A$1:$I$88,3,0)*VLOOKUP('Données projet'!$B$11,Paramètres!$A$1:$I$88,5,0)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6"/>
        <v>#NUM!</v>
      </c>
      <c r="BI197" s="62">
        <f ca="1">AVERAGE(OFFSET($BH$3,0,0,'Données projet'!$E$11+1,1))-AVERAGE(OFFSET($H$3,0,0,'Données projet'!$E$11+1,1))</f>
        <v>191.48961138243084</v>
      </c>
      <c r="BJ197" s="62">
        <f t="shared" si="197"/>
        <v>123.64211675233031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8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si="199"/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57.037499999999774</v>
      </c>
      <c r="D198" s="12">
        <f t="shared" si="212"/>
        <v>16.417063067622806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567.01767982024455</v>
      </c>
      <c r="H198" s="70">
        <f t="shared" si="193"/>
        <v>421.26669734277601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107.50488288359907</v>
      </c>
      <c r="T198" s="62">
        <f t="shared" si="192"/>
        <v>74.47942577721966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86.460089663462668</v>
      </c>
      <c r="AO198" s="62">
        <f t="shared" si="195"/>
        <v>131.79211200949311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0</v>
      </c>
      <c r="BE198" s="14">
        <f>BD198*VLOOKUP('Données projet'!$B$11,Paramètres!$A$1:$I$88,3,0)*VLOOKUP('Données projet'!$B$11,Paramètres!$A$1:$I$88,5,0)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6"/>
        <v>#NUM!</v>
      </c>
      <c r="BI198" s="62">
        <f ca="1">AVERAGE(OFFSET($BH$3,0,0,'Données projet'!$E$11+1,1))-AVERAGE(OFFSET($H$3,0,0,'Données projet'!$E$11+1,1))</f>
        <v>191.48961138243084</v>
      </c>
      <c r="BJ198" s="62">
        <f t="shared" si="197"/>
        <v>123.64211675233031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8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199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57.329999999999771</v>
      </c>
      <c r="D199" s="12">
        <f t="shared" si="212"/>
        <v>16.491431250436023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569.84964474020614</v>
      </c>
      <c r="H199" s="70">
        <f t="shared" si="193"/>
        <v>421.90565942784229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107.50488288359907</v>
      </c>
      <c r="T199" s="62">
        <f t="shared" si="192"/>
        <v>74.47942577721966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86.460089663462668</v>
      </c>
      <c r="AO199" s="62">
        <f t="shared" si="195"/>
        <v>131.79211200949311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0</v>
      </c>
      <c r="BE199" s="14">
        <f>BD199*VLOOKUP('Données projet'!$B$11,Paramètres!$A$1:$I$88,3,0)*VLOOKUP('Données projet'!$B$11,Paramètres!$A$1:$I$88,5,0)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6"/>
        <v>#NUM!</v>
      </c>
      <c r="BI199" s="62">
        <f ca="1">AVERAGE(OFFSET($BH$3,0,0,'Données projet'!$E$11+1,1))-AVERAGE(OFFSET($H$3,0,0,'Données projet'!$E$11+1,1))</f>
        <v>191.48961138243084</v>
      </c>
      <c r="BJ199" s="62">
        <f t="shared" si="197"/>
        <v>123.64211675233031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8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199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57.622499999999768</v>
      </c>
      <c r="D200" s="12">
        <f t="shared" si="212"/>
        <v>16.565755280564201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572.6812688324236</v>
      </c>
      <c r="H200" s="70">
        <f t="shared" si="193"/>
        <v>422.5445446136489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107.50488288359907</v>
      </c>
      <c r="T200" s="62">
        <f t="shared" si="192"/>
        <v>74.47942577721966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86.460089663462668</v>
      </c>
      <c r="AO200" s="62">
        <f t="shared" si="195"/>
        <v>131.79211200949311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0</v>
      </c>
      <c r="BE200" s="14">
        <f>BD200*VLOOKUP('Données projet'!$B$11,Paramètres!$A$1:$I$88,3,0)*VLOOKUP('Données projet'!$B$11,Paramètres!$A$1:$I$88,5,0)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6"/>
        <v>#NUM!</v>
      </c>
      <c r="BI200" s="62">
        <f ca="1">AVERAGE(OFFSET($BH$3,0,0,'Données projet'!$E$11+1,1))-AVERAGE(OFFSET($H$3,0,0,'Données projet'!$E$11+1,1))</f>
        <v>191.48961138243084</v>
      </c>
      <c r="BJ200" s="62">
        <f t="shared" si="197"/>
        <v>123.64211675233031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8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199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57.914999999999765</v>
      </c>
      <c r="D201" s="12">
        <f t="shared" si="212"/>
        <v>16.640035408149064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575.51255402781555</v>
      </c>
      <c r="H201" s="70">
        <f t="shared" si="193"/>
        <v>423.18335333585912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107.50488288359907</v>
      </c>
      <c r="T201" s="62">
        <f t="shared" si="192"/>
        <v>74.47942577721966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86.460089663462668</v>
      </c>
      <c r="AO201" s="62">
        <f t="shared" si="195"/>
        <v>131.79211200949311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0</v>
      </c>
      <c r="BE201" s="14">
        <f>BD201*VLOOKUP('Données projet'!$B$11,Paramètres!$A$1:$I$88,3,0)*VLOOKUP('Données projet'!$B$11,Paramètres!$A$1:$I$88,5,0)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6"/>
        <v>#NUM!</v>
      </c>
      <c r="BI201" s="62">
        <f ca="1">AVERAGE(OFFSET($BH$3,0,0,'Données projet'!$E$11+1,1))-AVERAGE(OFFSET($H$3,0,0,'Données projet'!$E$11+1,1))</f>
        <v>191.48961138243084</v>
      </c>
      <c r="BJ201" s="62">
        <f t="shared" si="197"/>
        <v>123.64211675233031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8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199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58.207499999999762</v>
      </c>
      <c r="D202" s="12">
        <f t="shared" si="212"/>
        <v>16.714271880659371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578.34350223666695</v>
      </c>
      <c r="H202" s="70">
        <f t="shared" si="193"/>
        <v>423.82208602548133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107.50488288359907</v>
      </c>
      <c r="T202" s="62">
        <f t="shared" si="192"/>
        <v>74.47942577721966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86.460089663462668</v>
      </c>
      <c r="AO202" s="62">
        <f t="shared" si="195"/>
        <v>131.79211200949311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0</v>
      </c>
      <c r="BE202" s="14">
        <f>BD202*VLOOKUP('Données projet'!$B$11,Paramètres!$A$1:$I$88,3,0)*VLOOKUP('Données projet'!$B$11,Paramètres!$A$1:$I$88,5,0)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6"/>
        <v>#NUM!</v>
      </c>
      <c r="BI202" s="62">
        <f ca="1">AVERAGE(OFFSET($BH$3,0,0,'Données projet'!$E$11+1,1))-AVERAGE(OFFSET($H$3,0,0,'Données projet'!$E$11+1,1))</f>
        <v>191.48961138243084</v>
      </c>
      <c r="BJ202" s="62">
        <f t="shared" si="197"/>
        <v>123.64211675233031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8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199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58.499999999999758</v>
      </c>
      <c r="D203" s="12">
        <f t="shared" si="212"/>
        <v>16.788464942932734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581.17411534895257</v>
      </c>
      <c r="H203" s="70">
        <f t="shared" si="193"/>
        <v>424.46074310894073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107.50488288359907</v>
      </c>
      <c r="T203" s="62">
        <f t="shared" si="192"/>
        <v>74.47942577721966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86.460089663462668</v>
      </c>
      <c r="AO203" s="62">
        <f t="shared" si="195"/>
        <v>131.79211200949311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0</v>
      </c>
      <c r="BE203" s="14">
        <f>BD203*VLOOKUP('Données projet'!$B$11,Paramètres!$A$1:$I$88,3,0)*VLOOKUP('Données projet'!$B$11,Paramètres!$A$1:$I$88,5,0)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6"/>
        <v>#NUM!</v>
      </c>
      <c r="BI203" s="62">
        <f ca="1">AVERAGE(OFFSET($BH$3,0,0,'Données projet'!$E$11+1,1))-AVERAGE(OFFSET($H$3,0,0,'Données projet'!$E$11+1,1))</f>
        <v>191.48961138243084</v>
      </c>
      <c r="BJ203" s="62">
        <f t="shared" si="197"/>
        <v>123.64211675233031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8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199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271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271</v>
      </c>
      <c r="BA204" s="87" t="s">
        <v>271</v>
      </c>
      <c r="BV204" s="87" t="s">
        <v>271</v>
      </c>
      <c r="CQ204" s="87" t="s">
        <v>271</v>
      </c>
      <c r="DL204" s="87" t="s">
        <v>271</v>
      </c>
      <c r="EG204" s="87" t="s">
        <v>271</v>
      </c>
      <c r="FB204" s="87" t="s">
        <v>271</v>
      </c>
      <c r="FW204" s="87" t="s">
        <v>271</v>
      </c>
      <c r="GR204" s="87" t="s">
        <v>271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1.1618268717007418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1.1462298347576707</v>
      </c>
      <c r="BA205" s="88">
        <f>EXP(LN('Données projet'!B88)/'Données projet'!A88)</f>
        <v>1.1462298347576707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D1" workbookViewId="0">
      <selection activeCell="D1" sqref="A1:XFD1048576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34" t="s">
        <v>0</v>
      </c>
      <c r="B1" s="135" t="s">
        <v>106</v>
      </c>
      <c r="C1" s="136" t="s">
        <v>144</v>
      </c>
      <c r="D1" s="135" t="s">
        <v>100</v>
      </c>
      <c r="E1" s="136" t="s">
        <v>145</v>
      </c>
      <c r="F1" s="136" t="s">
        <v>100</v>
      </c>
      <c r="G1" s="136" t="s">
        <v>146</v>
      </c>
      <c r="H1" s="136" t="s">
        <v>100</v>
      </c>
      <c r="I1" s="137" t="s">
        <v>147</v>
      </c>
      <c r="J1" s="104"/>
      <c r="K1" s="104"/>
      <c r="L1" s="104"/>
      <c r="M1" s="104"/>
      <c r="N1" s="104"/>
    </row>
    <row r="2" spans="1:16" x14ac:dyDescent="0.25">
      <c r="A2" s="138" t="s">
        <v>1</v>
      </c>
      <c r="B2" s="139" t="s">
        <v>53</v>
      </c>
      <c r="C2" s="140">
        <v>0.62</v>
      </c>
      <c r="D2" s="140" t="s">
        <v>161</v>
      </c>
      <c r="E2" s="140">
        <v>1.56</v>
      </c>
      <c r="F2" s="140" t="s">
        <v>257</v>
      </c>
      <c r="G2" s="141">
        <v>0.43</v>
      </c>
      <c r="H2" s="142" t="s">
        <v>261</v>
      </c>
      <c r="I2" s="143">
        <v>0.25</v>
      </c>
      <c r="J2" s="104"/>
      <c r="K2" s="104"/>
      <c r="L2" s="104"/>
      <c r="M2" s="104"/>
      <c r="N2" s="104"/>
      <c r="O2" s="318" t="s">
        <v>238</v>
      </c>
      <c r="P2" s="144">
        <v>0</v>
      </c>
    </row>
    <row r="3" spans="1:16" ht="15.75" thickBot="1" x14ac:dyDescent="0.3">
      <c r="A3" s="145" t="s">
        <v>2</v>
      </c>
      <c r="B3" s="146" t="s">
        <v>54</v>
      </c>
      <c r="C3" s="147">
        <v>0.64</v>
      </c>
      <c r="D3" s="147" t="s">
        <v>161</v>
      </c>
      <c r="E3" s="147">
        <v>1.56</v>
      </c>
      <c r="F3" s="148" t="s">
        <v>257</v>
      </c>
      <c r="G3" s="149">
        <v>0.43</v>
      </c>
      <c r="H3" s="147" t="s">
        <v>261</v>
      </c>
      <c r="I3" s="150">
        <v>0.25</v>
      </c>
      <c r="J3" s="104"/>
      <c r="K3" s="104"/>
      <c r="L3" s="104"/>
      <c r="M3" s="104"/>
      <c r="N3" s="104"/>
      <c r="O3" s="319"/>
      <c r="P3" s="151">
        <v>0.2</v>
      </c>
    </row>
    <row r="4" spans="1:16" ht="15.75" thickBot="1" x14ac:dyDescent="0.3">
      <c r="A4" s="145" t="s">
        <v>98</v>
      </c>
      <c r="B4" s="146" t="s">
        <v>99</v>
      </c>
      <c r="C4" s="147">
        <v>0.42</v>
      </c>
      <c r="D4" s="147" t="s">
        <v>161</v>
      </c>
      <c r="E4" s="147">
        <v>1.56</v>
      </c>
      <c r="F4" s="148" t="s">
        <v>257</v>
      </c>
      <c r="G4" s="149">
        <v>0.43</v>
      </c>
      <c r="H4" s="147" t="s">
        <v>261</v>
      </c>
      <c r="I4" s="150">
        <v>0.25</v>
      </c>
      <c r="J4" s="104"/>
      <c r="K4" s="104"/>
      <c r="L4" s="104"/>
      <c r="M4" s="104"/>
      <c r="N4" s="104"/>
    </row>
    <row r="5" spans="1:16" x14ac:dyDescent="0.25">
      <c r="A5" s="145" t="s">
        <v>4</v>
      </c>
      <c r="B5" s="146" t="s">
        <v>55</v>
      </c>
      <c r="C5" s="147">
        <v>0.42</v>
      </c>
      <c r="D5" s="147" t="s">
        <v>161</v>
      </c>
      <c r="E5" s="147">
        <v>1.56</v>
      </c>
      <c r="F5" s="148" t="s">
        <v>257</v>
      </c>
      <c r="G5" s="149">
        <v>0.43</v>
      </c>
      <c r="H5" s="147" t="s">
        <v>261</v>
      </c>
      <c r="I5" s="150">
        <v>0.25</v>
      </c>
      <c r="J5" s="104"/>
      <c r="K5" s="104"/>
      <c r="L5" s="104"/>
      <c r="M5" s="104"/>
      <c r="N5" s="104"/>
      <c r="O5" s="318" t="s">
        <v>237</v>
      </c>
      <c r="P5" s="144">
        <v>0</v>
      </c>
    </row>
    <row r="6" spans="1:16" x14ac:dyDescent="0.25">
      <c r="A6" s="145" t="s">
        <v>3</v>
      </c>
      <c r="B6" s="146" t="s">
        <v>97</v>
      </c>
      <c r="C6" s="147">
        <v>0.42</v>
      </c>
      <c r="D6" s="147" t="s">
        <v>161</v>
      </c>
      <c r="E6" s="147">
        <v>1.56</v>
      </c>
      <c r="F6" s="148" t="s">
        <v>257</v>
      </c>
      <c r="G6" s="149">
        <v>0.43</v>
      </c>
      <c r="H6" s="147" t="s">
        <v>261</v>
      </c>
      <c r="I6" s="150">
        <v>0.25</v>
      </c>
      <c r="J6" s="104"/>
      <c r="K6" s="104"/>
      <c r="L6" s="104"/>
      <c r="M6" s="104"/>
      <c r="N6" s="104"/>
      <c r="O6" s="320"/>
      <c r="P6" s="152">
        <v>0.05</v>
      </c>
    </row>
    <row r="7" spans="1:16" x14ac:dyDescent="0.25">
      <c r="A7" s="145" t="s">
        <v>5</v>
      </c>
      <c r="B7" s="146" t="s">
        <v>56</v>
      </c>
      <c r="C7" s="147">
        <v>0.52</v>
      </c>
      <c r="D7" s="147" t="s">
        <v>161</v>
      </c>
      <c r="E7" s="147">
        <v>1.56</v>
      </c>
      <c r="F7" s="148" t="s">
        <v>257</v>
      </c>
      <c r="G7" s="149">
        <v>0.43</v>
      </c>
      <c r="H7" s="147" t="s">
        <v>261</v>
      </c>
      <c r="I7" s="150">
        <v>0.25</v>
      </c>
      <c r="J7" s="104"/>
      <c r="K7" s="104"/>
      <c r="L7" s="104"/>
      <c r="M7" s="104"/>
      <c r="N7" s="104"/>
      <c r="O7" s="320"/>
      <c r="P7" s="152">
        <v>0.1</v>
      </c>
    </row>
    <row r="8" spans="1:16" ht="15.75" thickBot="1" x14ac:dyDescent="0.3">
      <c r="A8" s="145" t="s">
        <v>164</v>
      </c>
      <c r="B8" s="146" t="s">
        <v>57</v>
      </c>
      <c r="C8" s="147">
        <v>0.36</v>
      </c>
      <c r="D8" s="147" t="s">
        <v>161</v>
      </c>
      <c r="E8" s="147">
        <v>1.3</v>
      </c>
      <c r="F8" s="148" t="s">
        <v>257</v>
      </c>
      <c r="G8" s="149">
        <v>0.55000000000000004</v>
      </c>
      <c r="H8" s="147" t="s">
        <v>153</v>
      </c>
      <c r="I8" s="150">
        <v>0.43</v>
      </c>
      <c r="J8" s="104"/>
      <c r="K8" s="104"/>
      <c r="L8" s="104"/>
      <c r="M8" s="104"/>
      <c r="N8" s="104"/>
      <c r="O8" s="319"/>
      <c r="P8" s="151">
        <v>0.15</v>
      </c>
    </row>
    <row r="9" spans="1:16" ht="15.75" thickBot="1" x14ac:dyDescent="0.3">
      <c r="A9" s="145" t="s">
        <v>6</v>
      </c>
      <c r="B9" s="146" t="s">
        <v>58</v>
      </c>
      <c r="C9" s="147">
        <v>0.61</v>
      </c>
      <c r="D9" s="147" t="s">
        <v>161</v>
      </c>
      <c r="E9" s="147">
        <v>1.56</v>
      </c>
      <c r="F9" s="148" t="s">
        <v>257</v>
      </c>
      <c r="G9" s="149">
        <v>0.43</v>
      </c>
      <c r="H9" s="147" t="s">
        <v>261</v>
      </c>
      <c r="I9" s="150">
        <v>0.25</v>
      </c>
      <c r="J9" s="104"/>
      <c r="K9" s="104"/>
      <c r="L9" s="104"/>
      <c r="M9" s="104"/>
      <c r="N9" s="104"/>
    </row>
    <row r="10" spans="1:16" x14ac:dyDescent="0.25">
      <c r="A10" s="145" t="s">
        <v>7</v>
      </c>
      <c r="B10" s="146" t="s">
        <v>59</v>
      </c>
      <c r="C10" s="147">
        <v>0.66</v>
      </c>
      <c r="D10" s="147" t="s">
        <v>161</v>
      </c>
      <c r="E10" s="147">
        <v>1.56</v>
      </c>
      <c r="F10" s="148" t="s">
        <v>257</v>
      </c>
      <c r="G10" s="149">
        <v>0.43</v>
      </c>
      <c r="H10" s="147" t="s">
        <v>261</v>
      </c>
      <c r="I10" s="150">
        <v>0.25</v>
      </c>
      <c r="J10" s="104"/>
      <c r="K10" s="104"/>
      <c r="L10" s="104"/>
      <c r="M10" s="104"/>
      <c r="N10" s="104"/>
      <c r="O10" s="318" t="s">
        <v>236</v>
      </c>
      <c r="P10" s="144">
        <v>0</v>
      </c>
    </row>
    <row r="11" spans="1:16" ht="15.75" thickBot="1" x14ac:dyDescent="0.3">
      <c r="A11" s="145" t="s">
        <v>8</v>
      </c>
      <c r="B11" s="146" t="s">
        <v>60</v>
      </c>
      <c r="C11" s="147">
        <v>0.47</v>
      </c>
      <c r="D11" s="147" t="s">
        <v>161</v>
      </c>
      <c r="E11" s="147">
        <v>1.56</v>
      </c>
      <c r="F11" s="148" t="s">
        <v>257</v>
      </c>
      <c r="G11" s="149">
        <v>0.43</v>
      </c>
      <c r="H11" s="147" t="s">
        <v>261</v>
      </c>
      <c r="I11" s="150">
        <v>0.25</v>
      </c>
      <c r="J11" s="104"/>
      <c r="K11" s="104"/>
      <c r="L11" s="104"/>
      <c r="M11" s="104"/>
      <c r="N11" s="104"/>
      <c r="O11" s="319"/>
      <c r="P11" s="151">
        <v>0.1</v>
      </c>
    </row>
    <row r="12" spans="1:16" x14ac:dyDescent="0.25">
      <c r="A12" s="145" t="s">
        <v>9</v>
      </c>
      <c r="B12" s="146" t="s">
        <v>61</v>
      </c>
      <c r="C12" s="147">
        <v>0.67</v>
      </c>
      <c r="D12" s="147" t="s">
        <v>161</v>
      </c>
      <c r="E12" s="147">
        <v>1.56</v>
      </c>
      <c r="F12" s="148" t="s">
        <v>257</v>
      </c>
      <c r="G12" s="149">
        <v>0.43</v>
      </c>
      <c r="H12" s="147" t="s">
        <v>152</v>
      </c>
      <c r="I12" s="150">
        <v>0.25</v>
      </c>
      <c r="J12" s="104"/>
      <c r="K12" s="104"/>
      <c r="L12" s="104"/>
      <c r="M12" s="104"/>
      <c r="N12" s="104"/>
    </row>
    <row r="13" spans="1:16" x14ac:dyDescent="0.25">
      <c r="A13" s="145" t="s">
        <v>10</v>
      </c>
      <c r="B13" s="146" t="s">
        <v>62</v>
      </c>
      <c r="C13" s="147">
        <v>0.7</v>
      </c>
      <c r="D13" s="147" t="s">
        <v>161</v>
      </c>
      <c r="E13" s="147">
        <v>1.56</v>
      </c>
      <c r="F13" s="148" t="s">
        <v>257</v>
      </c>
      <c r="G13" s="149">
        <v>0.43</v>
      </c>
      <c r="H13" s="147" t="s">
        <v>152</v>
      </c>
      <c r="I13" s="150">
        <v>0.25</v>
      </c>
      <c r="J13" s="104"/>
      <c r="K13" s="104"/>
      <c r="L13" s="104"/>
      <c r="M13" s="104"/>
      <c r="N13" s="104"/>
    </row>
    <row r="14" spans="1:16" x14ac:dyDescent="0.25">
      <c r="A14" s="145" t="s">
        <v>11</v>
      </c>
      <c r="B14" s="146" t="s">
        <v>63</v>
      </c>
      <c r="C14" s="147">
        <v>0.54</v>
      </c>
      <c r="D14" s="147" t="s">
        <v>161</v>
      </c>
      <c r="E14" s="147">
        <v>1.56</v>
      </c>
      <c r="F14" s="148" t="s">
        <v>257</v>
      </c>
      <c r="G14" s="149">
        <v>0.43</v>
      </c>
      <c r="H14" s="147" t="s">
        <v>152</v>
      </c>
      <c r="I14" s="150">
        <v>0.25</v>
      </c>
      <c r="J14" s="104"/>
      <c r="K14" s="104"/>
      <c r="L14" s="104"/>
      <c r="M14" s="104"/>
      <c r="N14" s="104"/>
    </row>
    <row r="15" spans="1:16" x14ac:dyDescent="0.25">
      <c r="A15" s="145" t="s">
        <v>12</v>
      </c>
      <c r="B15" s="146" t="s">
        <v>64</v>
      </c>
      <c r="C15" s="147">
        <v>0.65</v>
      </c>
      <c r="D15" s="147" t="s">
        <v>161</v>
      </c>
      <c r="E15" s="147">
        <v>1.56</v>
      </c>
      <c r="F15" s="148" t="s">
        <v>257</v>
      </c>
      <c r="G15" s="149">
        <v>0.43</v>
      </c>
      <c r="H15" s="147" t="s">
        <v>152</v>
      </c>
      <c r="I15" s="150">
        <v>0.25</v>
      </c>
      <c r="J15" s="104"/>
      <c r="K15" s="104"/>
      <c r="L15" s="104"/>
      <c r="M15" s="104"/>
      <c r="N15" s="104"/>
    </row>
    <row r="16" spans="1:16" x14ac:dyDescent="0.25">
      <c r="A16" s="145" t="s">
        <v>13</v>
      </c>
      <c r="B16" s="146" t="s">
        <v>65</v>
      </c>
      <c r="C16" s="147">
        <v>0.56000000000000005</v>
      </c>
      <c r="D16" s="147" t="s">
        <v>161</v>
      </c>
      <c r="E16" s="147">
        <v>1.56</v>
      </c>
      <c r="F16" s="148" t="s">
        <v>257</v>
      </c>
      <c r="G16" s="149">
        <v>0.43</v>
      </c>
      <c r="H16" s="147" t="s">
        <v>152</v>
      </c>
      <c r="I16" s="150">
        <v>0.25</v>
      </c>
      <c r="J16" s="104"/>
      <c r="K16" s="104"/>
      <c r="L16" s="104"/>
      <c r="M16" s="104"/>
      <c r="N16" s="104"/>
    </row>
    <row r="17" spans="1:14" x14ac:dyDescent="0.25">
      <c r="A17" s="145" t="s">
        <v>14</v>
      </c>
      <c r="B17" s="146" t="s">
        <v>66</v>
      </c>
      <c r="C17" s="147">
        <v>0.57999999999999996</v>
      </c>
      <c r="D17" s="147" t="s">
        <v>161</v>
      </c>
      <c r="E17" s="147">
        <v>1.56</v>
      </c>
      <c r="F17" s="148" t="s">
        <v>257</v>
      </c>
      <c r="G17" s="149">
        <v>0.43</v>
      </c>
      <c r="H17" s="147" t="s">
        <v>152</v>
      </c>
      <c r="I17" s="150">
        <v>0.25</v>
      </c>
      <c r="J17" s="104"/>
      <c r="K17" s="104"/>
      <c r="L17" s="104"/>
      <c r="M17" s="104"/>
      <c r="N17" s="104"/>
    </row>
    <row r="18" spans="1:14" x14ac:dyDescent="0.25">
      <c r="A18" s="145" t="s">
        <v>15</v>
      </c>
      <c r="B18" s="146" t="s">
        <v>67</v>
      </c>
      <c r="C18" s="147">
        <v>0.64</v>
      </c>
      <c r="D18" s="147" t="s">
        <v>161</v>
      </c>
      <c r="E18" s="147">
        <v>1.56</v>
      </c>
      <c r="F18" s="148" t="s">
        <v>257</v>
      </c>
      <c r="G18" s="149">
        <v>0.43</v>
      </c>
      <c r="H18" s="147" t="s">
        <v>152</v>
      </c>
      <c r="I18" s="150">
        <v>0.25</v>
      </c>
      <c r="J18" s="104"/>
      <c r="K18" s="104"/>
      <c r="L18" s="104"/>
      <c r="M18" s="104"/>
      <c r="N18" s="104"/>
    </row>
    <row r="19" spans="1:14" x14ac:dyDescent="0.25">
      <c r="A19" s="145" t="s">
        <v>16</v>
      </c>
      <c r="B19" s="146" t="s">
        <v>68</v>
      </c>
      <c r="C19" s="147">
        <v>0.73</v>
      </c>
      <c r="D19" s="147" t="s">
        <v>161</v>
      </c>
      <c r="E19" s="147">
        <v>1.56</v>
      </c>
      <c r="F19" s="148" t="s">
        <v>257</v>
      </c>
      <c r="G19" s="149">
        <v>0.43</v>
      </c>
      <c r="H19" s="147" t="s">
        <v>152</v>
      </c>
      <c r="I19" s="150">
        <v>0.25</v>
      </c>
      <c r="J19" s="104"/>
      <c r="K19" s="104"/>
      <c r="L19" s="104"/>
      <c r="M19" s="104"/>
      <c r="N19" s="104"/>
    </row>
    <row r="20" spans="1:14" x14ac:dyDescent="0.25">
      <c r="A20" s="145" t="s">
        <v>52</v>
      </c>
      <c r="B20" s="146" t="s">
        <v>69</v>
      </c>
      <c r="C20" s="147">
        <v>0.69</v>
      </c>
      <c r="D20" s="147" t="s">
        <v>131</v>
      </c>
      <c r="E20" s="147">
        <v>1.56</v>
      </c>
      <c r="F20" s="148" t="s">
        <v>257</v>
      </c>
      <c r="G20" s="149">
        <v>0.43</v>
      </c>
      <c r="H20" s="147" t="s">
        <v>265</v>
      </c>
      <c r="I20" s="150">
        <v>0.25</v>
      </c>
      <c r="J20" s="104"/>
      <c r="K20" s="104"/>
      <c r="L20" s="104"/>
      <c r="M20" s="104"/>
      <c r="N20" s="104"/>
    </row>
    <row r="21" spans="1:14" x14ac:dyDescent="0.25">
      <c r="A21" s="145" t="s">
        <v>154</v>
      </c>
      <c r="B21" s="146" t="s">
        <v>155</v>
      </c>
      <c r="C21" s="147">
        <v>0.36</v>
      </c>
      <c r="D21" s="147" t="s">
        <v>161</v>
      </c>
      <c r="E21" s="147">
        <v>1.3</v>
      </c>
      <c r="F21" s="148" t="s">
        <v>257</v>
      </c>
      <c r="G21" s="149">
        <v>0.55000000000000004</v>
      </c>
      <c r="H21" s="147" t="s">
        <v>153</v>
      </c>
      <c r="I21" s="150">
        <v>0.43</v>
      </c>
      <c r="J21" s="104"/>
      <c r="K21" s="104"/>
      <c r="L21" s="104"/>
      <c r="M21" s="104"/>
      <c r="N21" s="104"/>
    </row>
    <row r="22" spans="1:14" x14ac:dyDescent="0.25">
      <c r="A22" s="145" t="s">
        <v>17</v>
      </c>
      <c r="B22" s="146" t="s">
        <v>70</v>
      </c>
      <c r="C22" s="147">
        <v>0.4</v>
      </c>
      <c r="D22" s="147" t="s">
        <v>161</v>
      </c>
      <c r="E22" s="147">
        <v>1.3</v>
      </c>
      <c r="F22" s="148" t="s">
        <v>257</v>
      </c>
      <c r="G22" s="149">
        <v>0.55000000000000004</v>
      </c>
      <c r="H22" s="147" t="s">
        <v>153</v>
      </c>
      <c r="I22" s="150">
        <v>0.43</v>
      </c>
      <c r="J22" s="104"/>
      <c r="K22" s="104"/>
      <c r="L22" s="104"/>
      <c r="M22" s="104"/>
      <c r="N22" s="104"/>
    </row>
    <row r="23" spans="1:14" x14ac:dyDescent="0.25">
      <c r="A23" s="145" t="s">
        <v>18</v>
      </c>
      <c r="B23" s="146" t="s">
        <v>71</v>
      </c>
      <c r="C23" s="147">
        <v>0.43</v>
      </c>
      <c r="D23" s="147" t="s">
        <v>161</v>
      </c>
      <c r="E23" s="147">
        <v>1.3</v>
      </c>
      <c r="F23" s="148" t="s">
        <v>257</v>
      </c>
      <c r="G23" s="149">
        <v>0.55000000000000004</v>
      </c>
      <c r="H23" s="147" t="s">
        <v>153</v>
      </c>
      <c r="I23" s="150">
        <v>0.43</v>
      </c>
      <c r="J23" s="104"/>
      <c r="K23" s="104"/>
      <c r="L23" s="104"/>
      <c r="M23" s="104"/>
      <c r="N23" s="104"/>
    </row>
    <row r="24" spans="1:14" x14ac:dyDescent="0.25">
      <c r="A24" s="145" t="s">
        <v>19</v>
      </c>
      <c r="B24" s="146" t="s">
        <v>72</v>
      </c>
      <c r="C24" s="147">
        <v>0.37</v>
      </c>
      <c r="D24" s="147" t="s">
        <v>161</v>
      </c>
      <c r="E24" s="147">
        <v>1.3</v>
      </c>
      <c r="F24" s="148" t="s">
        <v>257</v>
      </c>
      <c r="G24" s="149">
        <v>0.55000000000000004</v>
      </c>
      <c r="H24" s="147" t="s">
        <v>152</v>
      </c>
      <c r="I24" s="150">
        <v>0.43</v>
      </c>
      <c r="J24" s="104"/>
      <c r="K24" s="104"/>
      <c r="L24" s="104"/>
      <c r="M24" s="104"/>
      <c r="N24" s="104"/>
    </row>
    <row r="25" spans="1:14" x14ac:dyDescent="0.25">
      <c r="A25" s="145" t="s">
        <v>20</v>
      </c>
      <c r="B25" s="146" t="s">
        <v>73</v>
      </c>
      <c r="C25" s="147">
        <v>0.36</v>
      </c>
      <c r="D25" s="147" t="s">
        <v>161</v>
      </c>
      <c r="E25" s="147">
        <v>1.3</v>
      </c>
      <c r="F25" s="148" t="s">
        <v>257</v>
      </c>
      <c r="G25" s="149">
        <v>0.55000000000000004</v>
      </c>
      <c r="H25" s="147" t="s">
        <v>152</v>
      </c>
      <c r="I25" s="150">
        <v>0.43</v>
      </c>
      <c r="J25" s="104"/>
      <c r="K25" s="104"/>
      <c r="L25" s="104"/>
      <c r="M25" s="104"/>
      <c r="N25" s="104"/>
    </row>
    <row r="26" spans="1:14" x14ac:dyDescent="0.25">
      <c r="A26" s="145" t="s">
        <v>21</v>
      </c>
      <c r="B26" s="146" t="s">
        <v>74</v>
      </c>
      <c r="C26" s="147">
        <v>0.56000000000000005</v>
      </c>
      <c r="D26" s="147" t="s">
        <v>161</v>
      </c>
      <c r="E26" s="147">
        <v>1.56</v>
      </c>
      <c r="F26" s="148" t="s">
        <v>257</v>
      </c>
      <c r="G26" s="149">
        <v>0.53</v>
      </c>
      <c r="H26" s="147" t="s">
        <v>258</v>
      </c>
      <c r="I26" s="150">
        <v>0.25</v>
      </c>
      <c r="J26" s="104"/>
      <c r="K26" s="104"/>
      <c r="L26" s="104"/>
      <c r="M26" s="104"/>
      <c r="N26" s="104"/>
    </row>
    <row r="27" spans="1:14" x14ac:dyDescent="0.25">
      <c r="A27" s="145" t="s">
        <v>22</v>
      </c>
      <c r="B27" s="146" t="s">
        <v>75</v>
      </c>
      <c r="C27" s="147">
        <v>0.51</v>
      </c>
      <c r="D27" s="147" t="s">
        <v>161</v>
      </c>
      <c r="E27" s="147">
        <v>1.56</v>
      </c>
      <c r="F27" s="148" t="s">
        <v>257</v>
      </c>
      <c r="G27" s="149">
        <v>0.53</v>
      </c>
      <c r="H27" s="147" t="s">
        <v>258</v>
      </c>
      <c r="I27" s="150">
        <v>0.25</v>
      </c>
      <c r="J27" s="104"/>
      <c r="K27" s="104"/>
      <c r="L27" s="104"/>
      <c r="M27" s="104"/>
      <c r="N27" s="104"/>
    </row>
    <row r="28" spans="1:14" x14ac:dyDescent="0.25">
      <c r="A28" s="145" t="s">
        <v>23</v>
      </c>
      <c r="B28" s="146" t="s">
        <v>76</v>
      </c>
      <c r="C28" s="147">
        <v>0.51</v>
      </c>
      <c r="D28" s="147" t="s">
        <v>161</v>
      </c>
      <c r="E28" s="147">
        <v>1.56</v>
      </c>
      <c r="F28" s="148" t="s">
        <v>257</v>
      </c>
      <c r="G28" s="149">
        <v>0.53</v>
      </c>
      <c r="H28" s="147" t="s">
        <v>258</v>
      </c>
      <c r="I28" s="150">
        <v>0.25</v>
      </c>
      <c r="J28" s="104"/>
      <c r="K28" s="104"/>
      <c r="L28" s="104"/>
      <c r="M28" s="104"/>
      <c r="N28" s="104"/>
    </row>
    <row r="29" spans="1:14" x14ac:dyDescent="0.25">
      <c r="A29" s="145" t="s">
        <v>24</v>
      </c>
      <c r="B29" s="146" t="s">
        <v>24</v>
      </c>
      <c r="C29" s="147">
        <v>0.56000000000000005</v>
      </c>
      <c r="D29" s="147" t="s">
        <v>161</v>
      </c>
      <c r="E29" s="147">
        <v>1.56</v>
      </c>
      <c r="F29" s="148" t="s">
        <v>257</v>
      </c>
      <c r="G29" s="149">
        <v>0.53</v>
      </c>
      <c r="H29" s="147" t="s">
        <v>258</v>
      </c>
      <c r="I29" s="150">
        <v>0.25</v>
      </c>
      <c r="J29" s="104"/>
      <c r="K29" s="104"/>
      <c r="L29" s="104"/>
      <c r="M29" s="104"/>
      <c r="N29" s="104"/>
    </row>
    <row r="30" spans="1:14" x14ac:dyDescent="0.25">
      <c r="A30" s="145" t="s">
        <v>25</v>
      </c>
      <c r="B30" s="146" t="s">
        <v>77</v>
      </c>
      <c r="C30" s="147">
        <v>0.55000000000000004</v>
      </c>
      <c r="D30" s="147" t="s">
        <v>161</v>
      </c>
      <c r="E30" s="147">
        <v>1.56</v>
      </c>
      <c r="F30" s="148" t="s">
        <v>257</v>
      </c>
      <c r="G30" s="149">
        <v>0.53</v>
      </c>
      <c r="H30" s="147" t="s">
        <v>152</v>
      </c>
      <c r="I30" s="150">
        <v>0.25</v>
      </c>
      <c r="J30" s="104"/>
      <c r="K30" s="104"/>
      <c r="L30" s="104"/>
      <c r="M30" s="104"/>
      <c r="N30" s="104"/>
    </row>
    <row r="31" spans="1:14" x14ac:dyDescent="0.25">
      <c r="A31" s="145" t="s">
        <v>26</v>
      </c>
      <c r="B31" s="146" t="s">
        <v>78</v>
      </c>
      <c r="C31" s="147">
        <v>0.56000000000000005</v>
      </c>
      <c r="D31" s="147" t="s">
        <v>161</v>
      </c>
      <c r="E31" s="147">
        <v>1.56</v>
      </c>
      <c r="F31" s="148" t="s">
        <v>257</v>
      </c>
      <c r="G31" s="149">
        <v>0.43</v>
      </c>
      <c r="H31" s="147" t="s">
        <v>261</v>
      </c>
      <c r="I31" s="150">
        <v>0.25</v>
      </c>
      <c r="J31" s="104"/>
      <c r="K31" s="104"/>
      <c r="L31" s="104"/>
      <c r="M31" s="104"/>
      <c r="N31" s="104"/>
    </row>
    <row r="32" spans="1:14" x14ac:dyDescent="0.25">
      <c r="A32" s="145" t="s">
        <v>27</v>
      </c>
      <c r="B32" s="146" t="s">
        <v>79</v>
      </c>
      <c r="C32" s="147">
        <v>0.48</v>
      </c>
      <c r="D32" s="147" t="s">
        <v>161</v>
      </c>
      <c r="E32" s="147">
        <v>1.3</v>
      </c>
      <c r="F32" s="148" t="s">
        <v>257</v>
      </c>
      <c r="G32" s="149">
        <v>0.6</v>
      </c>
      <c r="H32" s="147" t="s">
        <v>264</v>
      </c>
      <c r="I32" s="150">
        <v>0.43</v>
      </c>
      <c r="J32" s="104"/>
      <c r="K32" s="104"/>
      <c r="L32" s="104"/>
      <c r="M32" s="104"/>
      <c r="N32" s="104"/>
    </row>
    <row r="33" spans="1:14" x14ac:dyDescent="0.25">
      <c r="A33" s="145" t="s">
        <v>28</v>
      </c>
      <c r="B33" s="146" t="s">
        <v>80</v>
      </c>
      <c r="C33" s="147">
        <v>0.42</v>
      </c>
      <c r="D33" s="147" t="s">
        <v>161</v>
      </c>
      <c r="E33" s="147">
        <v>1.3</v>
      </c>
      <c r="F33" s="148" t="s">
        <v>257</v>
      </c>
      <c r="G33" s="149">
        <v>0.6</v>
      </c>
      <c r="H33" s="147" t="s">
        <v>264</v>
      </c>
      <c r="I33" s="150">
        <v>0.43</v>
      </c>
      <c r="J33" s="104"/>
      <c r="K33" s="104"/>
      <c r="L33" s="104"/>
      <c r="M33" s="104"/>
      <c r="N33" s="104"/>
    </row>
    <row r="34" spans="1:14" x14ac:dyDescent="0.25">
      <c r="A34" s="145" t="s">
        <v>81</v>
      </c>
      <c r="B34" s="146" t="s">
        <v>163</v>
      </c>
      <c r="C34" s="147">
        <v>0.42</v>
      </c>
      <c r="D34" s="147" t="s">
        <v>103</v>
      </c>
      <c r="E34" s="147">
        <v>1.3</v>
      </c>
      <c r="F34" s="148" t="s">
        <v>257</v>
      </c>
      <c r="G34" s="149">
        <v>0.6</v>
      </c>
      <c r="H34" s="146" t="s">
        <v>263</v>
      </c>
      <c r="I34" s="150">
        <v>0.43</v>
      </c>
      <c r="J34" s="104"/>
      <c r="K34" s="104"/>
      <c r="L34" s="104"/>
      <c r="M34" s="104"/>
      <c r="N34" s="104"/>
    </row>
    <row r="35" spans="1:14" x14ac:dyDescent="0.25">
      <c r="A35" s="145" t="s">
        <v>29</v>
      </c>
      <c r="B35" s="146" t="s">
        <v>82</v>
      </c>
      <c r="C35" s="147">
        <v>0.5</v>
      </c>
      <c r="D35" s="147" t="s">
        <v>161</v>
      </c>
      <c r="E35" s="147">
        <v>1.56</v>
      </c>
      <c r="F35" s="148" t="s">
        <v>257</v>
      </c>
      <c r="G35" s="149">
        <v>0.43</v>
      </c>
      <c r="H35" s="147" t="s">
        <v>261</v>
      </c>
      <c r="I35" s="150">
        <v>0.25</v>
      </c>
      <c r="J35" s="104"/>
      <c r="K35" s="104"/>
      <c r="L35" s="104"/>
      <c r="M35" s="104"/>
      <c r="N35" s="104"/>
    </row>
    <row r="36" spans="1:14" x14ac:dyDescent="0.25">
      <c r="A36" s="145" t="s">
        <v>102</v>
      </c>
      <c r="B36" s="146" t="s">
        <v>101</v>
      </c>
      <c r="C36" s="147">
        <v>0.55000000000000004</v>
      </c>
      <c r="D36" s="147" t="s">
        <v>161</v>
      </c>
      <c r="E36" s="147">
        <v>1.56</v>
      </c>
      <c r="F36" s="148" t="s">
        <v>257</v>
      </c>
      <c r="G36" s="149">
        <v>0.53</v>
      </c>
      <c r="H36" s="147" t="s">
        <v>258</v>
      </c>
      <c r="I36" s="150">
        <v>0.25</v>
      </c>
      <c r="J36" s="104"/>
      <c r="K36" s="104"/>
      <c r="L36" s="104"/>
      <c r="M36" s="104"/>
      <c r="N36" s="104"/>
    </row>
    <row r="37" spans="1:14" x14ac:dyDescent="0.25">
      <c r="A37" s="145" t="s">
        <v>30</v>
      </c>
      <c r="B37" s="146" t="s">
        <v>104</v>
      </c>
      <c r="C37" s="147">
        <v>0.52</v>
      </c>
      <c r="D37" s="147" t="s">
        <v>161</v>
      </c>
      <c r="E37" s="147">
        <v>1.56</v>
      </c>
      <c r="F37" s="148" t="s">
        <v>257</v>
      </c>
      <c r="G37" s="149">
        <v>0.53</v>
      </c>
      <c r="H37" s="147" t="s">
        <v>258</v>
      </c>
      <c r="I37" s="150">
        <v>0.25</v>
      </c>
      <c r="J37" s="104"/>
      <c r="K37" s="104"/>
      <c r="L37" s="104"/>
      <c r="M37" s="104"/>
      <c r="N37" s="104"/>
    </row>
    <row r="38" spans="1:14" x14ac:dyDescent="0.25">
      <c r="A38" s="145" t="s">
        <v>31</v>
      </c>
      <c r="B38" s="146" t="s">
        <v>105</v>
      </c>
      <c r="C38" s="147">
        <v>0.52</v>
      </c>
      <c r="D38" s="147" t="s">
        <v>161</v>
      </c>
      <c r="E38" s="147">
        <v>1.56</v>
      </c>
      <c r="F38" s="148" t="s">
        <v>257</v>
      </c>
      <c r="G38" s="149">
        <v>0.43</v>
      </c>
      <c r="H38" s="147" t="s">
        <v>261</v>
      </c>
      <c r="I38" s="150">
        <v>0.25</v>
      </c>
      <c r="J38" s="104"/>
      <c r="K38" s="104"/>
      <c r="L38" s="104"/>
      <c r="M38" s="104"/>
      <c r="N38" s="104"/>
    </row>
    <row r="39" spans="1:14" x14ac:dyDescent="0.25">
      <c r="A39" s="145" t="s">
        <v>107</v>
      </c>
      <c r="B39" s="146" t="s">
        <v>132</v>
      </c>
      <c r="C39" s="147">
        <v>0.313</v>
      </c>
      <c r="D39" s="147" t="s">
        <v>130</v>
      </c>
      <c r="E39" s="147">
        <v>1.56</v>
      </c>
      <c r="F39" s="148" t="s">
        <v>257</v>
      </c>
      <c r="G39" s="149">
        <v>0.6</v>
      </c>
      <c r="H39" s="147" t="s">
        <v>266</v>
      </c>
      <c r="I39" s="150">
        <v>1.03</v>
      </c>
      <c r="J39" s="104"/>
      <c r="K39" s="104"/>
      <c r="L39" s="104"/>
      <c r="M39" s="104"/>
      <c r="N39" s="104"/>
    </row>
    <row r="40" spans="1:14" x14ac:dyDescent="0.25">
      <c r="A40" s="145" t="s">
        <v>108</v>
      </c>
      <c r="B40" s="146" t="s">
        <v>132</v>
      </c>
      <c r="C40" s="147">
        <v>0.35199999999999998</v>
      </c>
      <c r="D40" s="147" t="s">
        <v>130</v>
      </c>
      <c r="E40" s="147">
        <v>1.56</v>
      </c>
      <c r="F40" s="148" t="s">
        <v>257</v>
      </c>
      <c r="G40" s="149">
        <v>0.6</v>
      </c>
      <c r="H40" s="147" t="s">
        <v>266</v>
      </c>
      <c r="I40" s="150">
        <v>1.03</v>
      </c>
      <c r="J40" s="104"/>
      <c r="K40" s="104"/>
      <c r="L40" s="104"/>
      <c r="M40" s="104"/>
      <c r="N40" s="104"/>
    </row>
    <row r="41" spans="1:14" x14ac:dyDescent="0.25">
      <c r="A41" s="145" t="s">
        <v>121</v>
      </c>
      <c r="B41" s="146" t="s">
        <v>132</v>
      </c>
      <c r="C41" s="147">
        <v>0.32200000000000001</v>
      </c>
      <c r="D41" s="147" t="s">
        <v>130</v>
      </c>
      <c r="E41" s="147">
        <v>1.56</v>
      </c>
      <c r="F41" s="148" t="s">
        <v>257</v>
      </c>
      <c r="G41" s="149">
        <v>0.6</v>
      </c>
      <c r="H41" s="147" t="s">
        <v>266</v>
      </c>
      <c r="I41" s="150">
        <v>1.03</v>
      </c>
      <c r="J41" s="104"/>
      <c r="K41" s="104"/>
      <c r="L41" s="104"/>
      <c r="M41" s="104"/>
      <c r="N41" s="104"/>
    </row>
    <row r="42" spans="1:14" x14ac:dyDescent="0.25">
      <c r="A42" s="145" t="s">
        <v>122</v>
      </c>
      <c r="B42" s="146" t="s">
        <v>132</v>
      </c>
      <c r="C42" s="147">
        <v>0.311</v>
      </c>
      <c r="D42" s="147" t="s">
        <v>130</v>
      </c>
      <c r="E42" s="147">
        <v>1.56</v>
      </c>
      <c r="F42" s="148" t="s">
        <v>257</v>
      </c>
      <c r="G42" s="149">
        <v>0.6</v>
      </c>
      <c r="H42" s="147" t="s">
        <v>266</v>
      </c>
      <c r="I42" s="150">
        <v>1.03</v>
      </c>
      <c r="J42" s="104"/>
      <c r="K42" s="104"/>
      <c r="L42" s="104"/>
      <c r="M42" s="104"/>
      <c r="N42" s="104"/>
    </row>
    <row r="43" spans="1:14" x14ac:dyDescent="0.25">
      <c r="A43" s="145" t="s">
        <v>109</v>
      </c>
      <c r="B43" s="146" t="s">
        <v>132</v>
      </c>
      <c r="C43" s="147">
        <v>0.33900000000000002</v>
      </c>
      <c r="D43" s="147" t="s">
        <v>130</v>
      </c>
      <c r="E43" s="147">
        <v>1.56</v>
      </c>
      <c r="F43" s="148" t="s">
        <v>257</v>
      </c>
      <c r="G43" s="149">
        <v>0.6</v>
      </c>
      <c r="H43" s="147" t="s">
        <v>266</v>
      </c>
      <c r="I43" s="150">
        <v>1.03</v>
      </c>
      <c r="J43" s="104"/>
      <c r="K43" s="104"/>
      <c r="L43" s="104"/>
      <c r="M43" s="104"/>
      <c r="N43" s="104"/>
    </row>
    <row r="44" spans="1:14" x14ac:dyDescent="0.25">
      <c r="A44" s="145" t="s">
        <v>123</v>
      </c>
      <c r="B44" s="146" t="s">
        <v>132</v>
      </c>
      <c r="C44" s="147">
        <v>0.33600000000000002</v>
      </c>
      <c r="D44" s="147" t="s">
        <v>130</v>
      </c>
      <c r="E44" s="147">
        <v>1.56</v>
      </c>
      <c r="F44" s="148" t="s">
        <v>257</v>
      </c>
      <c r="G44" s="149">
        <v>0.6</v>
      </c>
      <c r="H44" s="147" t="s">
        <v>266</v>
      </c>
      <c r="I44" s="150">
        <v>1.03</v>
      </c>
      <c r="J44" s="104"/>
      <c r="K44" s="104"/>
      <c r="L44" s="104"/>
      <c r="M44" s="104"/>
      <c r="N44" s="104"/>
    </row>
    <row r="45" spans="1:14" x14ac:dyDescent="0.25">
      <c r="A45" s="145" t="s">
        <v>110</v>
      </c>
      <c r="B45" s="146" t="s">
        <v>132</v>
      </c>
      <c r="C45" s="147">
        <v>0.32900000000000001</v>
      </c>
      <c r="D45" s="147" t="s">
        <v>130</v>
      </c>
      <c r="E45" s="147">
        <v>1.56</v>
      </c>
      <c r="F45" s="148" t="s">
        <v>257</v>
      </c>
      <c r="G45" s="149">
        <v>0.6</v>
      </c>
      <c r="H45" s="147" t="s">
        <v>266</v>
      </c>
      <c r="I45" s="150">
        <v>1.03</v>
      </c>
      <c r="J45" s="104"/>
      <c r="K45" s="104"/>
      <c r="L45" s="104"/>
      <c r="M45" s="104"/>
      <c r="N45" s="104"/>
    </row>
    <row r="46" spans="1:14" x14ac:dyDescent="0.25">
      <c r="A46" s="145" t="s">
        <v>124</v>
      </c>
      <c r="B46" s="146" t="s">
        <v>132</v>
      </c>
      <c r="C46" s="147">
        <v>0.34300000000000003</v>
      </c>
      <c r="D46" s="147" t="s">
        <v>130</v>
      </c>
      <c r="E46" s="147">
        <v>1.56</v>
      </c>
      <c r="F46" s="148" t="s">
        <v>257</v>
      </c>
      <c r="G46" s="149">
        <v>0.6</v>
      </c>
      <c r="H46" s="147" t="s">
        <v>266</v>
      </c>
      <c r="I46" s="150">
        <v>1.03</v>
      </c>
      <c r="J46" s="104"/>
      <c r="K46" s="104"/>
      <c r="L46" s="104"/>
      <c r="M46" s="104"/>
      <c r="N46" s="104"/>
    </row>
    <row r="47" spans="1:14" x14ac:dyDescent="0.25">
      <c r="A47" s="145" t="s">
        <v>125</v>
      </c>
      <c r="B47" s="146" t="s">
        <v>132</v>
      </c>
      <c r="C47" s="147">
        <v>0.32500000000000001</v>
      </c>
      <c r="D47" s="147" t="s">
        <v>130</v>
      </c>
      <c r="E47" s="147">
        <v>1.56</v>
      </c>
      <c r="F47" s="148" t="s">
        <v>257</v>
      </c>
      <c r="G47" s="149">
        <v>0.6</v>
      </c>
      <c r="H47" s="147" t="s">
        <v>266</v>
      </c>
      <c r="I47" s="150">
        <v>1.03</v>
      </c>
      <c r="J47" s="104"/>
      <c r="K47" s="104"/>
      <c r="L47" s="104"/>
      <c r="M47" s="104"/>
      <c r="N47" s="104"/>
    </row>
    <row r="48" spans="1:14" x14ac:dyDescent="0.25">
      <c r="A48" s="145" t="s">
        <v>126</v>
      </c>
      <c r="B48" s="146" t="s">
        <v>132</v>
      </c>
      <c r="C48" s="147">
        <v>0.32</v>
      </c>
      <c r="D48" s="147" t="s">
        <v>130</v>
      </c>
      <c r="E48" s="147">
        <v>1.56</v>
      </c>
      <c r="F48" s="148" t="s">
        <v>257</v>
      </c>
      <c r="G48" s="149">
        <v>0.6</v>
      </c>
      <c r="H48" s="147" t="s">
        <v>266</v>
      </c>
      <c r="I48" s="150">
        <v>1.03</v>
      </c>
      <c r="J48" s="104"/>
      <c r="K48" s="104"/>
      <c r="L48" s="104"/>
      <c r="M48" s="104"/>
      <c r="N48" s="104"/>
    </row>
    <row r="49" spans="1:14" x14ac:dyDescent="0.25">
      <c r="A49" s="145" t="s">
        <v>111</v>
      </c>
      <c r="B49" s="146" t="s">
        <v>132</v>
      </c>
      <c r="C49" s="147">
        <v>0.28199999999999997</v>
      </c>
      <c r="D49" s="147" t="s">
        <v>130</v>
      </c>
      <c r="E49" s="147">
        <v>1.56</v>
      </c>
      <c r="F49" s="148" t="s">
        <v>257</v>
      </c>
      <c r="G49" s="149">
        <v>0.6</v>
      </c>
      <c r="H49" s="147" t="s">
        <v>266</v>
      </c>
      <c r="I49" s="150">
        <v>1.03</v>
      </c>
      <c r="J49" s="104"/>
      <c r="K49" s="104"/>
      <c r="L49" s="104"/>
      <c r="M49" s="104"/>
      <c r="N49" s="104"/>
    </row>
    <row r="50" spans="1:14" x14ac:dyDescent="0.25">
      <c r="A50" s="145" t="s">
        <v>127</v>
      </c>
      <c r="B50" s="146" t="s">
        <v>132</v>
      </c>
      <c r="C50" s="147">
        <v>0.32800000000000001</v>
      </c>
      <c r="D50" s="147" t="s">
        <v>130</v>
      </c>
      <c r="E50" s="147">
        <v>1.56</v>
      </c>
      <c r="F50" s="148" t="s">
        <v>257</v>
      </c>
      <c r="G50" s="149">
        <v>0.6</v>
      </c>
      <c r="H50" s="147" t="s">
        <v>266</v>
      </c>
      <c r="I50" s="150">
        <v>1.03</v>
      </c>
      <c r="J50" s="104"/>
      <c r="K50" s="104"/>
      <c r="L50" s="104"/>
      <c r="M50" s="104"/>
      <c r="N50" s="104"/>
    </row>
    <row r="51" spans="1:14" x14ac:dyDescent="0.25">
      <c r="A51" s="145" t="s">
        <v>112</v>
      </c>
      <c r="B51" s="146" t="s">
        <v>132</v>
      </c>
      <c r="C51" s="147">
        <v>0.32600000000000001</v>
      </c>
      <c r="D51" s="147" t="s">
        <v>130</v>
      </c>
      <c r="E51" s="147">
        <v>1.56</v>
      </c>
      <c r="F51" s="148" t="s">
        <v>257</v>
      </c>
      <c r="G51" s="149">
        <v>0.6</v>
      </c>
      <c r="H51" s="147" t="s">
        <v>266</v>
      </c>
      <c r="I51" s="150">
        <v>1.03</v>
      </c>
      <c r="J51" s="104"/>
      <c r="K51" s="104"/>
      <c r="L51" s="104"/>
      <c r="M51" s="104"/>
      <c r="N51" s="104"/>
    </row>
    <row r="52" spans="1:14" x14ac:dyDescent="0.25">
      <c r="A52" s="145" t="s">
        <v>113</v>
      </c>
      <c r="B52" s="146" t="s">
        <v>132</v>
      </c>
      <c r="C52" s="147">
        <v>0.35899999999999999</v>
      </c>
      <c r="D52" s="147" t="s">
        <v>130</v>
      </c>
      <c r="E52" s="147">
        <v>1.56</v>
      </c>
      <c r="F52" s="148" t="s">
        <v>257</v>
      </c>
      <c r="G52" s="149">
        <v>0.6</v>
      </c>
      <c r="H52" s="147" t="s">
        <v>266</v>
      </c>
      <c r="I52" s="150">
        <v>1.03</v>
      </c>
      <c r="J52" s="104"/>
      <c r="K52" s="104"/>
      <c r="L52" s="104"/>
      <c r="M52" s="104"/>
      <c r="N52" s="104"/>
    </row>
    <row r="53" spans="1:14" x14ac:dyDescent="0.25">
      <c r="A53" s="145" t="s">
        <v>114</v>
      </c>
      <c r="B53" s="146" t="s">
        <v>132</v>
      </c>
      <c r="C53" s="147">
        <v>0.34599999999999997</v>
      </c>
      <c r="D53" s="147" t="s">
        <v>130</v>
      </c>
      <c r="E53" s="147">
        <v>1.56</v>
      </c>
      <c r="F53" s="148" t="s">
        <v>257</v>
      </c>
      <c r="G53" s="149">
        <v>0.6</v>
      </c>
      <c r="H53" s="147" t="s">
        <v>266</v>
      </c>
      <c r="I53" s="150">
        <v>1.03</v>
      </c>
      <c r="J53" s="104"/>
      <c r="K53" s="104"/>
      <c r="L53" s="104"/>
      <c r="M53" s="104"/>
      <c r="N53" s="104"/>
    </row>
    <row r="54" spans="1:14" x14ac:dyDescent="0.25">
      <c r="A54" s="145" t="s">
        <v>115</v>
      </c>
      <c r="B54" s="146" t="s">
        <v>132</v>
      </c>
      <c r="C54" s="147">
        <v>0.32600000000000001</v>
      </c>
      <c r="D54" s="147" t="s">
        <v>130</v>
      </c>
      <c r="E54" s="147">
        <v>1.56</v>
      </c>
      <c r="F54" s="148" t="s">
        <v>257</v>
      </c>
      <c r="G54" s="149">
        <v>0.6</v>
      </c>
      <c r="H54" s="147" t="s">
        <v>266</v>
      </c>
      <c r="I54" s="150">
        <v>1.03</v>
      </c>
      <c r="J54" s="104"/>
      <c r="K54" s="104"/>
      <c r="L54" s="104"/>
      <c r="M54" s="104"/>
      <c r="N54" s="104"/>
    </row>
    <row r="55" spans="1:14" x14ac:dyDescent="0.25">
      <c r="A55" s="145" t="s">
        <v>116</v>
      </c>
      <c r="B55" s="146" t="s">
        <v>132</v>
      </c>
      <c r="C55" s="147">
        <v>0.30499999999999999</v>
      </c>
      <c r="D55" s="147" t="s">
        <v>130</v>
      </c>
      <c r="E55" s="147">
        <v>1.56</v>
      </c>
      <c r="F55" s="148" t="s">
        <v>257</v>
      </c>
      <c r="G55" s="149">
        <v>0.6</v>
      </c>
      <c r="H55" s="147" t="s">
        <v>266</v>
      </c>
      <c r="I55" s="150">
        <v>1.03</v>
      </c>
      <c r="J55" s="104"/>
      <c r="K55" s="104"/>
      <c r="L55" s="104"/>
      <c r="M55" s="104"/>
      <c r="N55" s="104"/>
    </row>
    <row r="56" spans="1:14" x14ac:dyDescent="0.25">
      <c r="A56" s="145" t="s">
        <v>128</v>
      </c>
      <c r="B56" s="146" t="s">
        <v>132</v>
      </c>
      <c r="C56" s="147">
        <v>0.32300000000000001</v>
      </c>
      <c r="D56" s="147" t="s">
        <v>130</v>
      </c>
      <c r="E56" s="147">
        <v>1.56</v>
      </c>
      <c r="F56" s="148" t="s">
        <v>257</v>
      </c>
      <c r="G56" s="149">
        <v>0.6</v>
      </c>
      <c r="H56" s="147" t="s">
        <v>266</v>
      </c>
      <c r="I56" s="150">
        <v>1.03</v>
      </c>
      <c r="J56" s="104"/>
      <c r="K56" s="104"/>
      <c r="L56" s="104"/>
      <c r="M56" s="104"/>
      <c r="N56" s="104"/>
    </row>
    <row r="57" spans="1:14" x14ac:dyDescent="0.25">
      <c r="A57" s="145" t="s">
        <v>129</v>
      </c>
      <c r="B57" s="146" t="s">
        <v>132</v>
      </c>
      <c r="C57" s="147">
        <v>0.36699999999999999</v>
      </c>
      <c r="D57" s="147" t="s">
        <v>130</v>
      </c>
      <c r="E57" s="147">
        <v>1.56</v>
      </c>
      <c r="F57" s="148" t="s">
        <v>257</v>
      </c>
      <c r="G57" s="149">
        <v>0.6</v>
      </c>
      <c r="H57" s="147" t="s">
        <v>266</v>
      </c>
      <c r="I57" s="150">
        <v>1.03</v>
      </c>
      <c r="J57" s="104"/>
      <c r="K57" s="104"/>
      <c r="L57" s="104"/>
      <c r="M57" s="104"/>
      <c r="N57" s="104"/>
    </row>
    <row r="58" spans="1:14" x14ac:dyDescent="0.25">
      <c r="A58" s="145" t="s">
        <v>117</v>
      </c>
      <c r="B58" s="146" t="s">
        <v>132</v>
      </c>
      <c r="C58" s="147">
        <v>0.36</v>
      </c>
      <c r="D58" s="147" t="s">
        <v>130</v>
      </c>
      <c r="E58" s="147">
        <v>1.56</v>
      </c>
      <c r="F58" s="148" t="s">
        <v>257</v>
      </c>
      <c r="G58" s="149">
        <v>0.6</v>
      </c>
      <c r="H58" s="147" t="s">
        <v>266</v>
      </c>
      <c r="I58" s="150">
        <v>1.03</v>
      </c>
      <c r="J58" s="104"/>
      <c r="K58" s="104"/>
      <c r="L58" s="104"/>
      <c r="M58" s="104"/>
      <c r="N58" s="104"/>
    </row>
    <row r="59" spans="1:14" x14ac:dyDescent="0.25">
      <c r="A59" s="145" t="s">
        <v>118</v>
      </c>
      <c r="B59" s="146" t="s">
        <v>132</v>
      </c>
      <c r="C59" s="147">
        <v>0.36799999999999999</v>
      </c>
      <c r="D59" s="147" t="s">
        <v>130</v>
      </c>
      <c r="E59" s="147">
        <v>1.56</v>
      </c>
      <c r="F59" s="148" t="s">
        <v>257</v>
      </c>
      <c r="G59" s="149">
        <v>0.6</v>
      </c>
      <c r="H59" s="147" t="s">
        <v>266</v>
      </c>
      <c r="I59" s="150">
        <v>1.03</v>
      </c>
      <c r="J59" s="104"/>
      <c r="K59" s="104"/>
      <c r="L59" s="104"/>
      <c r="M59" s="104"/>
      <c r="N59" s="104"/>
    </row>
    <row r="60" spans="1:14" x14ac:dyDescent="0.25">
      <c r="A60" s="145" t="s">
        <v>119</v>
      </c>
      <c r="B60" s="146" t="s">
        <v>132</v>
      </c>
      <c r="C60" s="147">
        <v>0.30599999999999999</v>
      </c>
      <c r="D60" s="147" t="s">
        <v>130</v>
      </c>
      <c r="E60" s="147">
        <v>1.56</v>
      </c>
      <c r="F60" s="148" t="s">
        <v>257</v>
      </c>
      <c r="G60" s="149">
        <v>0.6</v>
      </c>
      <c r="H60" s="147" t="s">
        <v>266</v>
      </c>
      <c r="I60" s="150">
        <v>1.03</v>
      </c>
      <c r="J60" s="104"/>
      <c r="K60" s="104"/>
      <c r="L60" s="104"/>
      <c r="M60" s="104"/>
      <c r="N60" s="104"/>
    </row>
    <row r="61" spans="1:14" x14ac:dyDescent="0.25">
      <c r="A61" s="145" t="s">
        <v>120</v>
      </c>
      <c r="B61" s="146" t="s">
        <v>132</v>
      </c>
      <c r="C61" s="147">
        <v>0.313</v>
      </c>
      <c r="D61" s="147" t="s">
        <v>130</v>
      </c>
      <c r="E61" s="147">
        <v>1.56</v>
      </c>
      <c r="F61" s="148" t="s">
        <v>257</v>
      </c>
      <c r="G61" s="149">
        <v>0.6</v>
      </c>
      <c r="H61" s="147" t="s">
        <v>266</v>
      </c>
      <c r="I61" s="150">
        <v>1.03</v>
      </c>
      <c r="J61" s="104"/>
      <c r="K61" s="104"/>
      <c r="L61" s="104"/>
      <c r="M61" s="104"/>
      <c r="N61" s="104"/>
    </row>
    <row r="62" spans="1:14" x14ac:dyDescent="0.25">
      <c r="A62" s="145" t="s">
        <v>32</v>
      </c>
      <c r="B62" s="146" t="s">
        <v>133</v>
      </c>
      <c r="C62" s="147">
        <v>0.37</v>
      </c>
      <c r="D62" s="147" t="s">
        <v>161</v>
      </c>
      <c r="E62" s="147">
        <v>1.56</v>
      </c>
      <c r="F62" s="148" t="s">
        <v>257</v>
      </c>
      <c r="G62" s="149">
        <v>0.6</v>
      </c>
      <c r="H62" s="147" t="s">
        <v>266</v>
      </c>
      <c r="I62" s="150">
        <v>1.03</v>
      </c>
      <c r="J62" s="104"/>
      <c r="K62" s="104"/>
      <c r="L62" s="104"/>
      <c r="M62" s="104"/>
      <c r="N62" s="104"/>
    </row>
    <row r="63" spans="1:14" x14ac:dyDescent="0.25">
      <c r="A63" s="145" t="s">
        <v>90</v>
      </c>
      <c r="B63" s="146" t="s">
        <v>83</v>
      </c>
      <c r="C63" s="147">
        <v>0.45</v>
      </c>
      <c r="D63" s="147" t="s">
        <v>161</v>
      </c>
      <c r="E63" s="147">
        <v>1.3</v>
      </c>
      <c r="F63" s="148" t="s">
        <v>257</v>
      </c>
      <c r="G63" s="149">
        <v>0.45</v>
      </c>
      <c r="H63" s="147" t="s">
        <v>259</v>
      </c>
      <c r="I63" s="150">
        <v>0.43</v>
      </c>
      <c r="J63" s="104"/>
      <c r="K63" s="104"/>
      <c r="L63" s="104"/>
      <c r="M63" s="104"/>
      <c r="N63" s="104"/>
    </row>
    <row r="64" spans="1:14" x14ac:dyDescent="0.25">
      <c r="A64" s="145" t="s">
        <v>33</v>
      </c>
      <c r="B64" s="146" t="s">
        <v>134</v>
      </c>
      <c r="C64" s="147">
        <v>0.39</v>
      </c>
      <c r="D64" s="147" t="s">
        <v>161</v>
      </c>
      <c r="E64" s="147">
        <v>1.3</v>
      </c>
      <c r="F64" s="148" t="s">
        <v>257</v>
      </c>
      <c r="G64" s="149">
        <v>0.45</v>
      </c>
      <c r="H64" s="147" t="s">
        <v>259</v>
      </c>
      <c r="I64" s="150">
        <v>0.43</v>
      </c>
      <c r="J64" s="104"/>
      <c r="K64" s="104"/>
      <c r="L64" s="104"/>
      <c r="M64" s="104"/>
      <c r="N64" s="104"/>
    </row>
    <row r="65" spans="1:14" x14ac:dyDescent="0.25">
      <c r="A65" s="145" t="s">
        <v>34</v>
      </c>
      <c r="B65" s="146" t="s">
        <v>135</v>
      </c>
      <c r="C65" s="147">
        <v>0.44</v>
      </c>
      <c r="D65" s="147" t="s">
        <v>161</v>
      </c>
      <c r="E65" s="147">
        <v>1.3</v>
      </c>
      <c r="F65" s="148" t="s">
        <v>257</v>
      </c>
      <c r="G65" s="149">
        <v>0.45</v>
      </c>
      <c r="H65" s="147" t="s">
        <v>259</v>
      </c>
      <c r="I65" s="150">
        <v>0.43</v>
      </c>
      <c r="J65" s="104"/>
      <c r="K65" s="104"/>
      <c r="L65" s="104"/>
      <c r="M65" s="104"/>
      <c r="N65" s="104"/>
    </row>
    <row r="66" spans="1:14" x14ac:dyDescent="0.25">
      <c r="A66" s="145" t="s">
        <v>35</v>
      </c>
      <c r="B66" s="146" t="s">
        <v>84</v>
      </c>
      <c r="C66" s="147">
        <v>0.46</v>
      </c>
      <c r="D66" s="147" t="s">
        <v>161</v>
      </c>
      <c r="E66" s="147">
        <v>1.3</v>
      </c>
      <c r="F66" s="148" t="s">
        <v>257</v>
      </c>
      <c r="G66" s="149">
        <v>0.45</v>
      </c>
      <c r="H66" s="147" t="s">
        <v>259</v>
      </c>
      <c r="I66" s="150">
        <v>0.43</v>
      </c>
      <c r="J66" s="104"/>
      <c r="K66" s="104"/>
      <c r="L66" s="104"/>
      <c r="M66" s="104"/>
      <c r="N66" s="104"/>
    </row>
    <row r="67" spans="1:14" x14ac:dyDescent="0.25">
      <c r="A67" s="145" t="s">
        <v>36</v>
      </c>
      <c r="B67" s="146" t="s">
        <v>85</v>
      </c>
      <c r="C67" s="147">
        <v>0.46</v>
      </c>
      <c r="D67" s="147" t="s">
        <v>161</v>
      </c>
      <c r="E67" s="147">
        <v>1.3</v>
      </c>
      <c r="F67" s="148" t="s">
        <v>257</v>
      </c>
      <c r="G67" s="149">
        <v>0.45</v>
      </c>
      <c r="H67" s="147" t="s">
        <v>152</v>
      </c>
      <c r="I67" s="150">
        <v>0.59</v>
      </c>
      <c r="J67" s="104"/>
      <c r="K67" s="104"/>
      <c r="L67" s="104"/>
      <c r="M67" s="104"/>
      <c r="N67" s="104"/>
    </row>
    <row r="68" spans="1:14" x14ac:dyDescent="0.25">
      <c r="A68" s="145" t="s">
        <v>37</v>
      </c>
      <c r="B68" s="146" t="s">
        <v>136</v>
      </c>
      <c r="C68" s="147">
        <v>0.44</v>
      </c>
      <c r="D68" s="147" t="s">
        <v>161</v>
      </c>
      <c r="E68" s="147">
        <v>1.3</v>
      </c>
      <c r="F68" s="148" t="s">
        <v>257</v>
      </c>
      <c r="G68" s="149">
        <v>0.45</v>
      </c>
      <c r="H68" s="147" t="s">
        <v>259</v>
      </c>
      <c r="I68" s="150">
        <v>0.43</v>
      </c>
      <c r="J68" s="104"/>
      <c r="K68" s="104"/>
      <c r="L68" s="104"/>
      <c r="M68" s="104"/>
      <c r="N68" s="104"/>
    </row>
    <row r="69" spans="1:14" x14ac:dyDescent="0.25">
      <c r="A69" s="145" t="s">
        <v>38</v>
      </c>
      <c r="B69" s="146" t="s">
        <v>86</v>
      </c>
      <c r="C69" s="147">
        <v>0.46</v>
      </c>
      <c r="D69" s="147" t="s">
        <v>161</v>
      </c>
      <c r="E69" s="147">
        <v>1.3</v>
      </c>
      <c r="F69" s="148" t="s">
        <v>257</v>
      </c>
      <c r="G69" s="149">
        <v>0.45</v>
      </c>
      <c r="H69" s="147" t="s">
        <v>259</v>
      </c>
      <c r="I69" s="150">
        <v>0.43</v>
      </c>
      <c r="J69" s="104"/>
      <c r="K69" s="104"/>
      <c r="L69" s="104"/>
      <c r="M69" s="104"/>
      <c r="N69" s="104"/>
    </row>
    <row r="70" spans="1:14" x14ac:dyDescent="0.25">
      <c r="A70" s="145" t="s">
        <v>39</v>
      </c>
      <c r="B70" s="146" t="s">
        <v>137</v>
      </c>
      <c r="C70" s="147">
        <v>0.48</v>
      </c>
      <c r="D70" s="147" t="s">
        <v>161</v>
      </c>
      <c r="E70" s="147">
        <v>2.4</v>
      </c>
      <c r="F70" s="147" t="s">
        <v>267</v>
      </c>
      <c r="G70" s="149">
        <v>0.45</v>
      </c>
      <c r="H70" s="147" t="s">
        <v>259</v>
      </c>
      <c r="I70" s="150">
        <v>0.43</v>
      </c>
      <c r="J70" s="104"/>
      <c r="K70" s="104"/>
      <c r="L70" s="104"/>
      <c r="M70" s="104"/>
      <c r="N70" s="104"/>
    </row>
    <row r="71" spans="1:14" x14ac:dyDescent="0.25">
      <c r="A71" s="145" t="s">
        <v>40</v>
      </c>
      <c r="B71" s="146" t="s">
        <v>87</v>
      </c>
      <c r="C71" s="147">
        <v>0.46</v>
      </c>
      <c r="D71" s="147" t="s">
        <v>150</v>
      </c>
      <c r="E71" s="147">
        <v>1.3</v>
      </c>
      <c r="F71" s="148" t="s">
        <v>257</v>
      </c>
      <c r="G71" s="149">
        <v>0.45</v>
      </c>
      <c r="H71" s="147" t="s">
        <v>259</v>
      </c>
      <c r="I71" s="150">
        <v>0.43</v>
      </c>
      <c r="J71" s="104"/>
      <c r="K71" s="104"/>
      <c r="L71" s="104"/>
      <c r="M71" s="104"/>
      <c r="N71" s="104"/>
    </row>
    <row r="72" spans="1:14" x14ac:dyDescent="0.25">
      <c r="A72" s="145" t="s">
        <v>41</v>
      </c>
      <c r="B72" s="146" t="s">
        <v>88</v>
      </c>
      <c r="C72" s="147">
        <v>0.44</v>
      </c>
      <c r="D72" s="147" t="s">
        <v>161</v>
      </c>
      <c r="E72" s="147">
        <v>1.3</v>
      </c>
      <c r="F72" s="148" t="s">
        <v>257</v>
      </c>
      <c r="G72" s="149">
        <v>0.45</v>
      </c>
      <c r="H72" s="147" t="s">
        <v>259</v>
      </c>
      <c r="I72" s="150">
        <v>0.43</v>
      </c>
      <c r="J72" s="104"/>
      <c r="K72" s="104"/>
      <c r="L72" s="104"/>
      <c r="M72" s="104"/>
      <c r="N72" s="104"/>
    </row>
    <row r="73" spans="1:14" x14ac:dyDescent="0.25">
      <c r="A73" s="145" t="s">
        <v>138</v>
      </c>
      <c r="B73" s="146" t="s">
        <v>140</v>
      </c>
      <c r="C73" s="147">
        <v>0.46</v>
      </c>
      <c r="D73" s="147" t="s">
        <v>151</v>
      </c>
      <c r="E73" s="147">
        <v>1.3</v>
      </c>
      <c r="F73" s="148" t="s">
        <v>257</v>
      </c>
      <c r="G73" s="149">
        <v>0.45</v>
      </c>
      <c r="H73" s="147" t="s">
        <v>259</v>
      </c>
      <c r="I73" s="150">
        <v>0.43</v>
      </c>
      <c r="J73" s="104"/>
      <c r="K73" s="104"/>
      <c r="L73" s="104"/>
      <c r="M73" s="104"/>
      <c r="N73" s="104"/>
    </row>
    <row r="74" spans="1:14" x14ac:dyDescent="0.25">
      <c r="A74" s="145" t="s">
        <v>42</v>
      </c>
      <c r="B74" s="146" t="s">
        <v>139</v>
      </c>
      <c r="C74" s="147">
        <v>0.34</v>
      </c>
      <c r="D74" s="147" t="s">
        <v>161</v>
      </c>
      <c r="E74" s="147">
        <v>1.3</v>
      </c>
      <c r="F74" s="148" t="s">
        <v>257</v>
      </c>
      <c r="G74" s="149">
        <v>0.45</v>
      </c>
      <c r="H74" s="147" t="s">
        <v>259</v>
      </c>
      <c r="I74" s="150">
        <v>0.43</v>
      </c>
      <c r="J74" s="104"/>
      <c r="K74" s="104"/>
      <c r="L74" s="104"/>
      <c r="M74" s="104"/>
      <c r="N74" s="104"/>
    </row>
    <row r="75" spans="1:14" x14ac:dyDescent="0.25">
      <c r="A75" s="145" t="s">
        <v>43</v>
      </c>
      <c r="B75" s="146" t="s">
        <v>162</v>
      </c>
      <c r="C75" s="147">
        <v>0.5</v>
      </c>
      <c r="D75" s="147" t="s">
        <v>161</v>
      </c>
      <c r="E75" s="147">
        <v>1.56</v>
      </c>
      <c r="F75" s="148" t="s">
        <v>257</v>
      </c>
      <c r="G75" s="149">
        <v>0.53</v>
      </c>
      <c r="H75" s="147" t="s">
        <v>258</v>
      </c>
      <c r="I75" s="150">
        <v>0.25</v>
      </c>
      <c r="J75" s="104"/>
      <c r="K75" s="104"/>
      <c r="L75" s="104"/>
      <c r="M75" s="104"/>
      <c r="N75" s="104"/>
    </row>
    <row r="76" spans="1:14" x14ac:dyDescent="0.25">
      <c r="A76" s="145" t="s">
        <v>44</v>
      </c>
      <c r="B76" s="146" t="s">
        <v>89</v>
      </c>
      <c r="C76" s="147">
        <v>0.57999999999999996</v>
      </c>
      <c r="D76" s="147" t="s">
        <v>161</v>
      </c>
      <c r="E76" s="147">
        <v>1.56</v>
      </c>
      <c r="F76" s="148" t="s">
        <v>257</v>
      </c>
      <c r="G76" s="149">
        <v>0.3</v>
      </c>
      <c r="H76" s="147" t="s">
        <v>260</v>
      </c>
      <c r="I76" s="150">
        <v>0.25</v>
      </c>
      <c r="J76" s="104"/>
      <c r="K76" s="104"/>
      <c r="L76" s="104"/>
      <c r="M76" s="104"/>
      <c r="N76" s="104"/>
    </row>
    <row r="77" spans="1:14" x14ac:dyDescent="0.25">
      <c r="A77" s="145" t="s">
        <v>47</v>
      </c>
      <c r="B77" s="146" t="s">
        <v>141</v>
      </c>
      <c r="C77" s="147">
        <v>0.37</v>
      </c>
      <c r="D77" s="147" t="s">
        <v>161</v>
      </c>
      <c r="E77" s="147">
        <v>1.3</v>
      </c>
      <c r="F77" s="148" t="s">
        <v>257</v>
      </c>
      <c r="G77" s="149">
        <v>0.55000000000000004</v>
      </c>
      <c r="H77" s="147" t="s">
        <v>152</v>
      </c>
      <c r="I77" s="150">
        <v>0.43</v>
      </c>
      <c r="J77" s="104"/>
      <c r="K77" s="104"/>
      <c r="L77" s="104"/>
      <c r="M77" s="104"/>
      <c r="N77" s="104"/>
    </row>
    <row r="78" spans="1:14" x14ac:dyDescent="0.25">
      <c r="A78" s="145" t="s">
        <v>45</v>
      </c>
      <c r="B78" s="146" t="s">
        <v>96</v>
      </c>
      <c r="C78" s="147">
        <v>0.37</v>
      </c>
      <c r="D78" s="147" t="s">
        <v>161</v>
      </c>
      <c r="E78" s="147">
        <v>1.3</v>
      </c>
      <c r="F78" s="148" t="s">
        <v>257</v>
      </c>
      <c r="G78" s="149">
        <v>0.55000000000000004</v>
      </c>
      <c r="H78" s="147" t="s">
        <v>152</v>
      </c>
      <c r="I78" s="150">
        <v>0.43</v>
      </c>
      <c r="J78" s="104"/>
      <c r="K78" s="104"/>
      <c r="L78" s="104"/>
      <c r="M78" s="104"/>
      <c r="N78" s="104"/>
    </row>
    <row r="79" spans="1:14" x14ac:dyDescent="0.25">
      <c r="A79" s="145" t="s">
        <v>46</v>
      </c>
      <c r="B79" s="146" t="s">
        <v>95</v>
      </c>
      <c r="C79" s="147">
        <v>0.38</v>
      </c>
      <c r="D79" s="147" t="s">
        <v>161</v>
      </c>
      <c r="E79" s="147">
        <v>1.3</v>
      </c>
      <c r="F79" s="148" t="s">
        <v>257</v>
      </c>
      <c r="G79" s="149">
        <v>0.55000000000000004</v>
      </c>
      <c r="H79" s="147" t="s">
        <v>153</v>
      </c>
      <c r="I79" s="150">
        <v>0.43</v>
      </c>
      <c r="J79" s="104"/>
      <c r="K79" s="104"/>
      <c r="L79" s="104"/>
      <c r="M79" s="104"/>
      <c r="N79" s="104"/>
    </row>
    <row r="80" spans="1:14" x14ac:dyDescent="0.25">
      <c r="A80" s="145" t="s">
        <v>48</v>
      </c>
      <c r="B80" s="146" t="s">
        <v>94</v>
      </c>
      <c r="C80" s="147">
        <v>0.36</v>
      </c>
      <c r="D80" s="147" t="s">
        <v>161</v>
      </c>
      <c r="E80" s="147">
        <v>1.3</v>
      </c>
      <c r="F80" s="148" t="s">
        <v>257</v>
      </c>
      <c r="G80" s="149">
        <v>0.55000000000000004</v>
      </c>
      <c r="H80" s="147" t="s">
        <v>153</v>
      </c>
      <c r="I80" s="150">
        <v>0.43</v>
      </c>
      <c r="J80" s="104"/>
      <c r="K80" s="104"/>
      <c r="L80" s="104"/>
      <c r="M80" s="104"/>
      <c r="N80" s="104"/>
    </row>
    <row r="81" spans="1:14" x14ac:dyDescent="0.25">
      <c r="A81" s="145" t="s">
        <v>49</v>
      </c>
      <c r="B81" s="146" t="s">
        <v>142</v>
      </c>
      <c r="C81" s="147">
        <v>0.37</v>
      </c>
      <c r="D81" s="147" t="s">
        <v>161</v>
      </c>
      <c r="E81" s="147">
        <v>1.56</v>
      </c>
      <c r="F81" s="148" t="s">
        <v>257</v>
      </c>
      <c r="G81" s="149">
        <v>0.43</v>
      </c>
      <c r="H81" s="147" t="s">
        <v>261</v>
      </c>
      <c r="I81" s="150">
        <v>0.25</v>
      </c>
      <c r="J81" s="104"/>
      <c r="K81" s="104"/>
      <c r="L81" s="104"/>
      <c r="M81" s="104"/>
      <c r="N81" s="104"/>
    </row>
    <row r="82" spans="1:14" x14ac:dyDescent="0.25">
      <c r="A82" s="145" t="s">
        <v>158</v>
      </c>
      <c r="B82" s="146" t="s">
        <v>159</v>
      </c>
      <c r="C82" s="147">
        <v>0.35</v>
      </c>
      <c r="D82" s="147" t="s">
        <v>160</v>
      </c>
      <c r="E82" s="147">
        <v>1.3</v>
      </c>
      <c r="F82" s="148" t="s">
        <v>257</v>
      </c>
      <c r="G82" s="149">
        <v>0.55000000000000004</v>
      </c>
      <c r="H82" s="147" t="s">
        <v>153</v>
      </c>
      <c r="I82" s="150">
        <v>0.43</v>
      </c>
      <c r="J82" s="104"/>
      <c r="K82" s="104"/>
      <c r="L82" s="104"/>
      <c r="M82" s="104"/>
      <c r="N82" s="104"/>
    </row>
    <row r="83" spans="1:14" x14ac:dyDescent="0.25">
      <c r="A83" s="145" t="s">
        <v>156</v>
      </c>
      <c r="B83" s="146" t="s">
        <v>157</v>
      </c>
      <c r="C83" s="147">
        <v>0.34</v>
      </c>
      <c r="D83" s="147" t="s">
        <v>161</v>
      </c>
      <c r="E83" s="147">
        <v>1.3</v>
      </c>
      <c r="F83" s="148" t="s">
        <v>257</v>
      </c>
      <c r="G83" s="149">
        <v>0.55000000000000004</v>
      </c>
      <c r="H83" s="147" t="s">
        <v>153</v>
      </c>
      <c r="I83" s="150">
        <v>0.43</v>
      </c>
      <c r="J83" s="104"/>
      <c r="K83" s="104"/>
      <c r="L83" s="104"/>
      <c r="M83" s="104"/>
      <c r="N83" s="104"/>
    </row>
    <row r="84" spans="1:14" x14ac:dyDescent="0.25">
      <c r="A84" s="145" t="s">
        <v>92</v>
      </c>
      <c r="B84" s="146" t="s">
        <v>93</v>
      </c>
      <c r="C84" s="147">
        <v>0.31</v>
      </c>
      <c r="D84" s="147" t="s">
        <v>161</v>
      </c>
      <c r="E84" s="147">
        <v>1.3</v>
      </c>
      <c r="F84" s="148" t="s">
        <v>257</v>
      </c>
      <c r="G84" s="149">
        <v>0.55000000000000004</v>
      </c>
      <c r="H84" s="147" t="s">
        <v>153</v>
      </c>
      <c r="I84" s="150">
        <v>0.43</v>
      </c>
      <c r="J84" s="104"/>
      <c r="K84" s="104"/>
      <c r="L84" s="104"/>
      <c r="M84" s="104"/>
      <c r="N84" s="104"/>
    </row>
    <row r="85" spans="1:14" x14ac:dyDescent="0.25">
      <c r="A85" s="145" t="s">
        <v>50</v>
      </c>
      <c r="B85" s="146" t="s">
        <v>143</v>
      </c>
      <c r="C85" s="147">
        <v>0.43</v>
      </c>
      <c r="D85" s="147" t="s">
        <v>161</v>
      </c>
      <c r="E85" s="147">
        <v>1.56</v>
      </c>
      <c r="F85" s="148" t="s">
        <v>257</v>
      </c>
      <c r="G85" s="149">
        <v>0.53</v>
      </c>
      <c r="H85" s="147" t="s">
        <v>258</v>
      </c>
      <c r="I85" s="150">
        <v>0.25</v>
      </c>
      <c r="J85" s="104"/>
      <c r="K85" s="104"/>
      <c r="L85" s="104"/>
      <c r="M85" s="104"/>
      <c r="N85" s="104"/>
    </row>
    <row r="86" spans="1:14" x14ac:dyDescent="0.25">
      <c r="A86" s="145" t="s">
        <v>51</v>
      </c>
      <c r="B86" s="146" t="s">
        <v>91</v>
      </c>
      <c r="C86" s="147">
        <v>0.38</v>
      </c>
      <c r="D86" s="147" t="s">
        <v>161</v>
      </c>
      <c r="E86" s="147">
        <v>1.56</v>
      </c>
      <c r="F86" s="148" t="s">
        <v>257</v>
      </c>
      <c r="G86" s="149">
        <v>0.6</v>
      </c>
      <c r="H86" s="147" t="s">
        <v>262</v>
      </c>
      <c r="I86" s="150">
        <v>0.25</v>
      </c>
      <c r="J86" s="104"/>
      <c r="K86" s="104"/>
      <c r="L86" s="104"/>
      <c r="M86" s="104"/>
      <c r="N86" s="104"/>
    </row>
    <row r="87" spans="1:14" x14ac:dyDescent="0.25">
      <c r="A87" s="145" t="s">
        <v>148</v>
      </c>
      <c r="B87" s="153"/>
      <c r="C87" s="147">
        <v>0.42</v>
      </c>
      <c r="D87" s="147" t="s">
        <v>161</v>
      </c>
      <c r="E87" s="147">
        <v>1.3</v>
      </c>
      <c r="F87" s="148" t="s">
        <v>257</v>
      </c>
      <c r="G87" s="154"/>
      <c r="H87" s="153"/>
      <c r="I87" s="155"/>
    </row>
    <row r="88" spans="1:14" ht="15.75" thickBot="1" x14ac:dyDescent="0.3">
      <c r="A88" s="156" t="s">
        <v>149</v>
      </c>
      <c r="B88" s="157"/>
      <c r="C88" s="158">
        <v>0.56999999999999995</v>
      </c>
      <c r="D88" s="159" t="s">
        <v>161</v>
      </c>
      <c r="E88" s="158">
        <v>1.56</v>
      </c>
      <c r="F88" s="158" t="s">
        <v>257</v>
      </c>
      <c r="G88" s="157"/>
      <c r="H88" s="157"/>
      <c r="I88" s="160"/>
    </row>
    <row r="92" spans="1:14" x14ac:dyDescent="0.25">
      <c r="A92" s="145" t="s">
        <v>208</v>
      </c>
    </row>
    <row r="93" spans="1:14" x14ac:dyDescent="0.25">
      <c r="A93" s="145" t="s">
        <v>209</v>
      </c>
    </row>
    <row r="94" spans="1:14" x14ac:dyDescent="0.25">
      <c r="A94" s="145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G6" sqref="G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255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61" t="s">
        <v>207</v>
      </c>
      <c r="B5" s="162" t="s">
        <v>249</v>
      </c>
      <c r="C5" s="163" t="str">
        <f>Calculateur!S2</f>
        <v>Stock moyen de long terme (tCO₂/ha)</v>
      </c>
      <c r="D5" s="163" t="str">
        <f>Calculateur!T2</f>
        <v>Δstock CO₂ 30 ans (tCO₂/ha)</v>
      </c>
      <c r="E5" s="163" t="s">
        <v>228</v>
      </c>
      <c r="F5" s="163" t="s">
        <v>239</v>
      </c>
      <c r="G5" s="163" t="s">
        <v>240</v>
      </c>
      <c r="H5" s="164" t="s">
        <v>241</v>
      </c>
      <c r="I5" s="165" t="s">
        <v>242</v>
      </c>
      <c r="J5" s="166" t="s">
        <v>243</v>
      </c>
      <c r="K5" s="167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68" t="str">
        <f>IF('Données projet'!$B$9="","",'Données projet'!$B$9)</f>
        <v>Cèdre de l'Atlas</v>
      </c>
      <c r="B6" s="169">
        <f>'Données projet'!D9</f>
        <v>1.6</v>
      </c>
      <c r="C6" s="170">
        <f ca="1">IF(OR('Données projet'!B9="",'Données projet'!C9="",'Données projet'!C9=0%),0,Calculateur!S3)</f>
        <v>107.50488288359907</v>
      </c>
      <c r="D6" s="170">
        <f>IF(OR('Données projet'!B9="",'Données projet'!C9="",'Données projet'!C9=0%),0,Calculateur!T3)</f>
        <v>74.47942577721966</v>
      </c>
      <c r="E6" s="170">
        <f ca="1">MIN(C6,D6)</f>
        <v>74.47942577721966</v>
      </c>
      <c r="F6" s="170">
        <f ca="1">E6*B6</f>
        <v>119.16708124355146</v>
      </c>
      <c r="G6" s="170">
        <f ca="1">F6*(100%-'Données projet'!$C$24)*(100%-'Données projet'!$C$25)*(100%-'Données projet'!$C$26)*(100%-'Données projet'!$C$27)</f>
        <v>91.162817151316872</v>
      </c>
      <c r="H6" s="171">
        <f>IF(OR('Données projet'!B9="",'Données projet'!C9="",'Données projet'!C9=0%),0,AVERAGE(Calculateur!$AC$3:$AC$33)*B6)</f>
        <v>0</v>
      </c>
      <c r="I6" s="172">
        <f>H6*(100%-'Données projet'!$C$24)*(100%-'Données projet'!$C$25)*(100%-'Données projet'!$C$26)*(100%-'Données projet'!$C$27)</f>
        <v>0</v>
      </c>
      <c r="J6" s="173">
        <f>IF(OR('Données projet'!B9="",'Données projet'!C9="",'Données projet'!C9=0%),0,SUM(Calculateur!$V$3:$V$33)*VLOOKUP('Données projet'!$B$9,Paramètres!$A$1:$I$88,9,0)*B6)</f>
        <v>0</v>
      </c>
      <c r="K6" s="174">
        <f>J6*(100%-'Données projet'!$C$24)*(100%-'Données projet'!$C$25)*(100%-'Données projet'!$C$26)*(100%-'Données projet'!$C$27)</f>
        <v>0</v>
      </c>
      <c r="L6" s="175">
        <f ca="1">G6+I6+K6</f>
        <v>91.162817151316872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76" t="str">
        <f>IF('Données projet'!$B$10="","",'Données projet'!$B$10)</f>
        <v>Chêne vert</v>
      </c>
      <c r="B7" s="177">
        <f>'Données projet'!D10</f>
        <v>1.6</v>
      </c>
      <c r="C7" s="170">
        <f ca="1">IF(OR('Données projet'!B10="",'Données projet'!C10="",'Données projet'!C10=0%),0,Calculateur!AN3)</f>
        <v>86.460089663462668</v>
      </c>
      <c r="D7" s="170">
        <f>IF(OR('Données projet'!B10="",'Données projet'!C10="",'Données projet'!C10=0%),0,Calculateur!AO3)</f>
        <v>131.79211200949311</v>
      </c>
      <c r="E7" s="170">
        <f t="shared" ref="E7:E15" ca="1" si="0">MIN(C7,D7)</f>
        <v>86.460089663462668</v>
      </c>
      <c r="F7" s="170">
        <f t="shared" ref="F7:F15" ca="1" si="1">E7*B7</f>
        <v>138.33614346154027</v>
      </c>
      <c r="G7" s="170">
        <f ca="1">F7*(100%-'Données projet'!$C$24)*(100%-'Données projet'!$C$25)*(100%-'Données projet'!$C$26)*(100%-'Données projet'!$C$27)</f>
        <v>105.82714974807831</v>
      </c>
      <c r="H7" s="178">
        <f>IF(OR('Données projet'!B10="",'Données projet'!C10="",'Données projet'!C10=0%),0,AVERAGE(Calculateur!$AX$3:$AX$33)*B7)</f>
        <v>0</v>
      </c>
      <c r="I7" s="172">
        <f>H7*(100%-'Données projet'!$C$24)*(100%-'Données projet'!$C$25)*(100%-'Données projet'!$C$26)*(100%-'Données projet'!$C$27)</f>
        <v>0</v>
      </c>
      <c r="J7" s="173">
        <f>IF(OR('Données projet'!B10="",'Données projet'!C10="",'Données projet'!C10=0%),0,SUM(Calculateur!$AQ$3:$AQ$33)*VLOOKUP('Données projet'!$B$10,Paramètres!$A$1:$I$88,9,0)*B7)</f>
        <v>0</v>
      </c>
      <c r="K7" s="174">
        <f>J7*(100%-'Données projet'!$C$24)*(100%-'Données projet'!$C$25)*(100%-'Données projet'!$C$26)*(100%-'Données projet'!$C$27)</f>
        <v>0</v>
      </c>
      <c r="L7" s="175">
        <f t="shared" ref="L7:L15" ca="1" si="2">G7+I7+K7</f>
        <v>105.82714974807831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76" t="str">
        <f>IF('Données projet'!$B$11="","",'Données projet'!$B$11)</f>
        <v>Cormier</v>
      </c>
      <c r="B8" s="177">
        <f>'Données projet'!D11</f>
        <v>0.8</v>
      </c>
      <c r="C8" s="170">
        <f ca="1">IF(OR('Données projet'!B11="",'Données projet'!C11="",'Données projet'!C11=0%),0,Calculateur!BI3)</f>
        <v>191.48961138243084</v>
      </c>
      <c r="D8" s="170">
        <f>IF(OR('Données projet'!B11="",'Données projet'!C11="",'Données projet'!C11=0%),0,Calculateur!BJ3)</f>
        <v>123.64211675233031</v>
      </c>
      <c r="E8" s="170">
        <f t="shared" ca="1" si="0"/>
        <v>123.64211675233031</v>
      </c>
      <c r="F8" s="170">
        <f t="shared" ca="1" si="1"/>
        <v>98.913693401864251</v>
      </c>
      <c r="G8" s="170">
        <f ca="1">F8*(100%-'Données projet'!$C$24)*(100%-'Données projet'!$C$25)*(100%-'Données projet'!$C$26)*(100%-'Données projet'!$C$27)</f>
        <v>75.668975452426153</v>
      </c>
      <c r="H8" s="178">
        <f>IF(OR('Données projet'!B11="",'Données projet'!C11="",'Données projet'!C11=0%),0,AVERAGE(Calculateur!$BS$3:$BS$33)*B8)</f>
        <v>0</v>
      </c>
      <c r="I8" s="172">
        <f>H8*(100%-'Données projet'!$C$24)*(100%-'Données projet'!$C$25)*(100%-'Données projet'!$C$26)*(100%-'Données projet'!$C$27)</f>
        <v>0</v>
      </c>
      <c r="J8" s="173">
        <f>IF(OR('Données projet'!B11="",'Données projet'!C11="",'Données projet'!C11=0%),0,SUM(Calculateur!$BL$3:$BL$33)*VLOOKUP('Données projet'!$B$11,Paramètres!$A$1:$I$88,9,0)*B8)</f>
        <v>0</v>
      </c>
      <c r="K8" s="174">
        <f>J8*(100%-'Données projet'!$C$24)*(100%-'Données projet'!$C$25)*(100%-'Données projet'!$C$26)*(100%-'Données projet'!$C$27)</f>
        <v>0</v>
      </c>
      <c r="L8" s="175">
        <f t="shared" ca="1" si="2"/>
        <v>75.668975452426153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76" t="str">
        <f>IF('Données projet'!$B$12="","",'Données projet'!$B$12)</f>
        <v/>
      </c>
      <c r="B9" s="177">
        <f>'Données projet'!D12</f>
        <v>0</v>
      </c>
      <c r="C9" s="170">
        <f>IF(OR('Données projet'!B12="",'Données projet'!C12="",'Données projet'!C12=0%),0,Calculateur!CD3)</f>
        <v>0</v>
      </c>
      <c r="D9" s="170">
        <f>IF(OR('Données projet'!B12="",'Données projet'!C12="",'Données projet'!C12=0%),0,Calculateur!CE3)</f>
        <v>0</v>
      </c>
      <c r="E9" s="170">
        <f t="shared" si="0"/>
        <v>0</v>
      </c>
      <c r="F9" s="170">
        <f t="shared" si="1"/>
        <v>0</v>
      </c>
      <c r="G9" s="170">
        <f>F9*(100%-'Données projet'!$C$24)*(100%-'Données projet'!$C$25)*(100%-'Données projet'!$C$26)*(100%-'Données projet'!$C$27)</f>
        <v>0</v>
      </c>
      <c r="H9" s="178">
        <f>IF(OR('Données projet'!B12="",'Données projet'!C12="",'Données projet'!C12=0%),0,AVERAGE(Calculateur!$CN$3:$CN$33)*B9)</f>
        <v>0</v>
      </c>
      <c r="I9" s="172">
        <f>H9*(100%-'Données projet'!$C$24)*(100%-'Données projet'!$C$25)*(100%-'Données projet'!$C$26)*(100%-'Données projet'!$C$27)</f>
        <v>0</v>
      </c>
      <c r="J9" s="173">
        <f>IF(OR('Données projet'!B12="",'Données projet'!C12="",'Données projet'!C12=0%),0,SUM(Calculateur!$CG$3:$CG$33)*VLOOKUP('Données projet'!$B$12,Paramètres!$A$1:$I$88,9,0)*B9)</f>
        <v>0</v>
      </c>
      <c r="K9" s="174">
        <f>J9*(100%-'Données projet'!$C$24)*(100%-'Données projet'!$C$25)*(100%-'Données projet'!$C$26)*(100%-'Données projet'!$C$27)</f>
        <v>0</v>
      </c>
      <c r="L9" s="175">
        <f t="shared" si="2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76" t="str">
        <f>IF('Données projet'!$B$13="","",'Données projet'!$B$13)</f>
        <v/>
      </c>
      <c r="B10" s="177">
        <f>'Données projet'!D13</f>
        <v>0</v>
      </c>
      <c r="C10" s="170">
        <f>IF(OR('Données projet'!B13="",'Données projet'!C13="",'Données projet'!C13=0%),0,Calculateur!CY3)</f>
        <v>0</v>
      </c>
      <c r="D10" s="170">
        <f>IF(OR('Données projet'!B13="",'Données projet'!C13="",'Données projet'!C13=0%),0,Calculateur!CZ3)</f>
        <v>0</v>
      </c>
      <c r="E10" s="170">
        <f t="shared" si="0"/>
        <v>0</v>
      </c>
      <c r="F10" s="170">
        <f t="shared" si="1"/>
        <v>0</v>
      </c>
      <c r="G10" s="170">
        <f>F10*(100%-'Données projet'!$C$24)*(100%-'Données projet'!$C$25)*(100%-'Données projet'!$C$26)*(100%-'Données projet'!$C$27)</f>
        <v>0</v>
      </c>
      <c r="H10" s="178">
        <f>IF(OR('Données projet'!B13="",'Données projet'!C13="",'Données projet'!C13=0%),0,AVERAGE(Calculateur!$DI$3:$DI$33)*B10)</f>
        <v>0</v>
      </c>
      <c r="I10" s="172">
        <f>H10*(100%-'Données projet'!$C$24)*(100%-'Données projet'!$C$25)*(100%-'Données projet'!$C$26)*(100%-'Données projet'!$C$27)</f>
        <v>0</v>
      </c>
      <c r="J10" s="173">
        <f>IF(OR('Données projet'!B13="",'Données projet'!C13="",'Données projet'!C13=0%),0,SUM(Calculateur!$DB$3:$DB$33)*VLOOKUP('Données projet'!$B$13,Paramètres!$A$1:$I$88,9,0)*B10)</f>
        <v>0</v>
      </c>
      <c r="K10" s="174">
        <f>J10*(100%-'Données projet'!$C$24)*(100%-'Données projet'!$C$25)*(100%-'Données projet'!$C$26)*(100%-'Données projet'!$C$27)</f>
        <v>0</v>
      </c>
      <c r="L10" s="175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76" t="str">
        <f>IF('Données projet'!$B$14="","",'Données projet'!$B$14)</f>
        <v/>
      </c>
      <c r="B11" s="177">
        <f>'Données projet'!D14</f>
        <v>0</v>
      </c>
      <c r="C11" s="170">
        <f>IF(OR('Données projet'!B14="",'Données projet'!C14="",'Données projet'!C14=0%),0,Calculateur!DT3)</f>
        <v>0</v>
      </c>
      <c r="D11" s="170">
        <f>IF(OR('Données projet'!B14="",'Données projet'!C14="",'Données projet'!C14=0%),0,Calculateur!DU3)</f>
        <v>0</v>
      </c>
      <c r="E11" s="170">
        <f t="shared" si="0"/>
        <v>0</v>
      </c>
      <c r="F11" s="170">
        <f t="shared" si="1"/>
        <v>0</v>
      </c>
      <c r="G11" s="170">
        <f>F11*(100%-'Données projet'!$C$24)*(100%-'Données projet'!$C$25)*(100%-'Données projet'!$C$26)*(100%-'Données projet'!$C$27)</f>
        <v>0</v>
      </c>
      <c r="H11" s="178">
        <f>IF(OR('Données projet'!B14="",'Données projet'!C14="",'Données projet'!C14=0%),0,AVERAGE(Calculateur!$ED$3:$ED$33)*B11)</f>
        <v>0</v>
      </c>
      <c r="I11" s="172">
        <f>H11*(100%-'Données projet'!$C$24)*(100%-'Données projet'!$C$25)*(100%-'Données projet'!$C$26)*(100%-'Données projet'!$C$27)</f>
        <v>0</v>
      </c>
      <c r="J11" s="173">
        <f>IF(OR('Données projet'!B14="",'Données projet'!C14="",'Données projet'!C14=0%),0,SUM(Calculateur!$DW$3:$DW$33)*VLOOKUP('Données projet'!$B$14,Paramètres!$A$1:$I$88,9,0)*B11)</f>
        <v>0</v>
      </c>
      <c r="K11" s="174">
        <f>J11*(100%-'Données projet'!$C$24)*(100%-'Données projet'!$C$25)*(100%-'Données projet'!$C$26)*(100%-'Données projet'!$C$27)</f>
        <v>0</v>
      </c>
      <c r="L11" s="175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76" t="str">
        <f>IF('Données projet'!$B$15="","",'Données projet'!$B$15)</f>
        <v/>
      </c>
      <c r="B12" s="177">
        <f>'Données projet'!D15</f>
        <v>0</v>
      </c>
      <c r="C12" s="170">
        <f>IF(OR('Données projet'!B15="",'Données projet'!C15="",'Données projet'!C15=0%),0,Calculateur!EO3)</f>
        <v>0</v>
      </c>
      <c r="D12" s="170">
        <f>IF(OR('Données projet'!B15="",'Données projet'!C15="",'Données projet'!C15=0%),0,Calculateur!EP3)</f>
        <v>0</v>
      </c>
      <c r="E12" s="170">
        <f t="shared" si="0"/>
        <v>0</v>
      </c>
      <c r="F12" s="170">
        <f t="shared" si="1"/>
        <v>0</v>
      </c>
      <c r="G12" s="170">
        <f>F12*(100%-'Données projet'!$C$24)*(100%-'Données projet'!$C$25)*(100%-'Données projet'!$C$26)*(100%-'Données projet'!$C$27)</f>
        <v>0</v>
      </c>
      <c r="H12" s="178">
        <f>IF(OR('Données projet'!B15="",'Données projet'!C15="",'Données projet'!C15=0%),0,AVERAGE(Calculateur!$EY$3:$EY$33)*B12)</f>
        <v>0</v>
      </c>
      <c r="I12" s="172">
        <f>H12*(100%-'Données projet'!$C$24)*(100%-'Données projet'!$C$25)*(100%-'Données projet'!$C$26)*(100%-'Données projet'!$C$27)</f>
        <v>0</v>
      </c>
      <c r="J12" s="173">
        <f>IF(OR('Données projet'!B15="",'Données projet'!C15="",'Données projet'!C15=0%),0,SUM(Calculateur!$ER$3:$ER$33)*VLOOKUP('Données projet'!$B$15,Paramètres!$A$1:$I$88,9,0)*B12)</f>
        <v>0</v>
      </c>
      <c r="K12" s="174">
        <f>J12*(100%-'Données projet'!$C$24)*(100%-'Données projet'!$C$25)*(100%-'Données projet'!$C$26)*(100%-'Données projet'!$C$27)</f>
        <v>0</v>
      </c>
      <c r="L12" s="175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76" t="str">
        <f>IF('Données projet'!$B$16="","",'Données projet'!$B$16)</f>
        <v/>
      </c>
      <c r="B13" s="177">
        <f>'Données projet'!D16</f>
        <v>0</v>
      </c>
      <c r="C13" s="170">
        <f>IF(OR('Données projet'!B16="",'Données projet'!C16="",'Données projet'!C16=0%),0,Calculateur!FJ3)</f>
        <v>0</v>
      </c>
      <c r="D13" s="170">
        <f>IF(OR('Données projet'!B16="",'Données projet'!C16="",'Données projet'!C16=0%),0,Calculateur!FK3)</f>
        <v>0</v>
      </c>
      <c r="E13" s="170">
        <f t="shared" si="0"/>
        <v>0</v>
      </c>
      <c r="F13" s="170">
        <f t="shared" si="1"/>
        <v>0</v>
      </c>
      <c r="G13" s="170">
        <f>F13*(100%-'Données projet'!$C$24)*(100%-'Données projet'!$C$25)*(100%-'Données projet'!$C$26)*(100%-'Données projet'!$C$27)</f>
        <v>0</v>
      </c>
      <c r="H13" s="178">
        <f>IF(OR('Données projet'!B16="",'Données projet'!C16="",'Données projet'!C16=0%),0,AVERAGE(Calculateur!$FT$3:$FT$33)*B13)</f>
        <v>0</v>
      </c>
      <c r="I13" s="172">
        <f>H13*(100%-'Données projet'!$C$24)*(100%-'Données projet'!$C$25)*(100%-'Données projet'!$C$26)*(100%-'Données projet'!$C$27)</f>
        <v>0</v>
      </c>
      <c r="J13" s="173">
        <f>IF(OR('Données projet'!C16="",'Données projet'!C16=0%),0,SUM(Calculateur!$FM$3:$FM$33)*VLOOKUP('Données projet'!$B$16,Paramètres!$A$1:$I$88,9,0)*B13)</f>
        <v>0</v>
      </c>
      <c r="K13" s="174">
        <f>J13*(100%-'Données projet'!$C$24)*(100%-'Données projet'!$C$25)*(100%-'Données projet'!$C$26)*(100%-'Données projet'!$C$27)</f>
        <v>0</v>
      </c>
      <c r="L13" s="175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76" t="str">
        <f>IF('Données projet'!$B$17="","",'Données projet'!$B$17)</f>
        <v/>
      </c>
      <c r="B14" s="177">
        <f>'Données projet'!D17</f>
        <v>0</v>
      </c>
      <c r="C14" s="170">
        <f>IF(OR('Données projet'!B17="",'Données projet'!C17="",'Données projet'!C17=0%),0,Calculateur!GE3)</f>
        <v>0</v>
      </c>
      <c r="D14" s="170">
        <f>IF(OR('Données projet'!B17="",'Données projet'!C17="",'Données projet'!C17=0%),0,Calculateur!GF3)</f>
        <v>0</v>
      </c>
      <c r="E14" s="170">
        <f t="shared" si="0"/>
        <v>0</v>
      </c>
      <c r="F14" s="170">
        <f t="shared" si="1"/>
        <v>0</v>
      </c>
      <c r="G14" s="170">
        <f>F14*(100%-'Données projet'!$C$24)*(100%-'Données projet'!$C$25)*(100%-'Données projet'!$C$26)*(100%-'Données projet'!$C$27)</f>
        <v>0</v>
      </c>
      <c r="H14" s="178">
        <f>IF(OR('Données projet'!B17="",'Données projet'!C17="",'Données projet'!C17=0%),0,AVERAGE(Calculateur!$GO$3:$GO$33)*B14)</f>
        <v>0</v>
      </c>
      <c r="I14" s="172">
        <f>H14*(100%-'Données projet'!$C$24)*(100%-'Données projet'!$C$25)*(100%-'Données projet'!$C$26)*(100%-'Données projet'!$C$27)</f>
        <v>0</v>
      </c>
      <c r="J14" s="173">
        <f>IF(OR('Données projet'!B17="",'Données projet'!C17="",'Données projet'!C17=0%),0,SUM(Calculateur!$GH$3:$GH$33)*VLOOKUP('Données projet'!$B$17,Paramètres!$A$1:$I$88,9,0)*B14)</f>
        <v>0</v>
      </c>
      <c r="K14" s="174">
        <f>J14*(100%-'Données projet'!$C$24)*(100%-'Données projet'!$C$25)*(100%-'Données projet'!$C$26)*(100%-'Données projet'!$C$27)</f>
        <v>0</v>
      </c>
      <c r="L14" s="175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79" t="str">
        <f>IF('Données projet'!B18="","",'Données projet'!B18)</f>
        <v/>
      </c>
      <c r="B15" s="180">
        <f>'Données projet'!D18</f>
        <v>0</v>
      </c>
      <c r="C15" s="181">
        <f>IF(OR('Données projet'!B18="",'Données projet'!C18="",'Données projet'!C18=0%),0,Calculateur!GZ3)</f>
        <v>0</v>
      </c>
      <c r="D15" s="181">
        <f>IF(OR('Données projet'!B18="",'Données projet'!C18="",'Données projet'!C18=0%),0,Calculateur!HA3)</f>
        <v>0</v>
      </c>
      <c r="E15" s="181">
        <f t="shared" si="0"/>
        <v>0</v>
      </c>
      <c r="F15" s="182">
        <f t="shared" si="1"/>
        <v>0</v>
      </c>
      <c r="G15" s="182">
        <f>F15*(100%-'Données projet'!$C$24)*(100%-'Données projet'!$C$25)*(100%-'Données projet'!$C$26)*(100%-'Données projet'!$C$27)</f>
        <v>0</v>
      </c>
      <c r="H15" s="183">
        <f>IF(OR('Données projet'!B18="",'Données projet'!C18="",'Données projet'!C18=0%),0,AVERAGE(Calculateur!$HJ$3:$HJ$33)*B15)</f>
        <v>0</v>
      </c>
      <c r="I15" s="184">
        <f>H15*(100%-'Données projet'!$C$24)*(100%-'Données projet'!$C$25)*(100%-'Données projet'!$C$26)*(100%-'Données projet'!$C$27)</f>
        <v>0</v>
      </c>
      <c r="J15" s="185">
        <f>IF(OR('Données projet'!B18="",'Données projet'!C18="",'Données projet'!C18=0%),0,SUM(Calculateur!$HC$3:$HC$33)*VLOOKUP('Données projet'!$B$18,Paramètres!$A$1:$I$88,9,0)*B15)</f>
        <v>0</v>
      </c>
      <c r="K15" s="186">
        <f>J15*(100%-'Données projet'!$C$24)*(100%-'Données projet'!$C$25)*(100%-'Données projet'!$C$26)*(100%-'Données projet'!$C$27)</f>
        <v>0</v>
      </c>
      <c r="L15" s="187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188"/>
      <c r="B16" s="189"/>
      <c r="C16" s="85"/>
      <c r="D16" s="5"/>
      <c r="E16" s="5"/>
      <c r="F16" s="190">
        <f t="shared" ref="F16:L16" ca="1" si="3">SUM(F6:F15)</f>
        <v>356.41691810695596</v>
      </c>
      <c r="G16" s="191">
        <f t="shared" ca="1" si="3"/>
        <v>272.65894235182134</v>
      </c>
      <c r="H16" s="192">
        <f t="shared" si="3"/>
        <v>0</v>
      </c>
      <c r="I16" s="192">
        <f t="shared" si="3"/>
        <v>0</v>
      </c>
      <c r="J16" s="193">
        <f t="shared" si="3"/>
        <v>0</v>
      </c>
      <c r="K16" s="193">
        <f t="shared" si="3"/>
        <v>0</v>
      </c>
      <c r="L16" s="194">
        <f t="shared" ca="1" si="3"/>
        <v>272.65894235182134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188"/>
      <c r="B17" s="189"/>
      <c r="C17" s="85"/>
      <c r="D17" s="71"/>
      <c r="E17" s="71"/>
      <c r="F17" s="321" t="s">
        <v>246</v>
      </c>
      <c r="G17" s="322"/>
      <c r="H17" s="322"/>
      <c r="I17" s="322"/>
      <c r="J17" s="322"/>
      <c r="K17" s="322"/>
      <c r="L17" s="322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188"/>
      <c r="B18" s="189"/>
      <c r="C18" s="85"/>
      <c r="D18" s="71"/>
      <c r="E18" s="71"/>
      <c r="F18" s="323"/>
      <c r="G18" s="323"/>
      <c r="H18" s="323"/>
      <c r="I18" s="323"/>
      <c r="J18" s="323"/>
      <c r="K18" s="323"/>
      <c r="L18" s="32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95" t="str">
        <f>A6</f>
        <v>Cèdre de l'Atlas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95" t="str">
        <f>A7</f>
        <v>Chêne vert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95" t="str">
        <f>A8</f>
        <v>Cormier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95" t="str">
        <f>A9</f>
        <v/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95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95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95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95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95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95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4358-DBFC-4FF4-81D5-831DA45A0D8F}">
  <dimension ref="A1:Y67"/>
  <sheetViews>
    <sheetView topLeftCell="A31" zoomScale="80" zoomScaleNormal="80" workbookViewId="0">
      <selection activeCell="B57" sqref="B57"/>
    </sheetView>
  </sheetViews>
  <sheetFormatPr baseColWidth="10" defaultRowHeight="15" x14ac:dyDescent="0.25"/>
  <cols>
    <col min="2" max="2" width="21.28515625" customWidth="1"/>
    <col min="4" max="4" width="20.28515625" customWidth="1"/>
    <col min="5" max="5" width="14.28515625" customWidth="1"/>
    <col min="6" max="6" width="13.28515625" customWidth="1"/>
    <col min="7" max="7" width="12.85546875" customWidth="1"/>
    <col min="8" max="8" width="13.5703125" customWidth="1"/>
    <col min="9" max="9" width="14.5703125" customWidth="1"/>
    <col min="11" max="11" width="20.140625" customWidth="1"/>
    <col min="12" max="12" width="15.85546875" customWidth="1"/>
    <col min="13" max="13" width="18.42578125" customWidth="1"/>
    <col min="14" max="14" width="14.140625" customWidth="1"/>
    <col min="15" max="15" width="14.7109375" customWidth="1"/>
    <col min="16" max="16" width="27.42578125" customWidth="1"/>
    <col min="21" max="21" width="18.7109375" customWidth="1"/>
    <col min="23" max="23" width="11.7109375" bestFit="1" customWidth="1"/>
  </cols>
  <sheetData>
    <row r="1" spans="1:14" ht="15.75" thickBot="1" x14ac:dyDescent="0.3"/>
    <row r="2" spans="1:14" ht="15.75" thickBot="1" x14ac:dyDescent="0.3">
      <c r="A2" s="347" t="s">
        <v>351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9"/>
    </row>
    <row r="3" spans="1:14" ht="15.75" thickBot="1" x14ac:dyDescent="0.3"/>
    <row r="4" spans="1:14" ht="15.75" thickBot="1" x14ac:dyDescent="0.3">
      <c r="B4" s="351" t="s">
        <v>316</v>
      </c>
      <c r="C4" s="352"/>
      <c r="D4" s="352"/>
      <c r="E4" s="352"/>
      <c r="F4" s="352"/>
      <c r="G4" s="352"/>
      <c r="H4" s="353"/>
    </row>
    <row r="5" spans="1:14" x14ac:dyDescent="0.25">
      <c r="B5" s="272" t="s">
        <v>317</v>
      </c>
      <c r="C5" s="273" t="s">
        <v>284</v>
      </c>
      <c r="D5" s="274"/>
      <c r="E5" s="274"/>
      <c r="F5" s="274"/>
      <c r="G5" s="274"/>
      <c r="H5" s="275"/>
    </row>
    <row r="6" spans="1:14" x14ac:dyDescent="0.25">
      <c r="B6" s="354" t="s">
        <v>319</v>
      </c>
      <c r="C6" s="355">
        <v>4</v>
      </c>
      <c r="D6" s="265"/>
      <c r="E6" s="263"/>
      <c r="F6" s="263"/>
      <c r="G6" s="263"/>
      <c r="H6" s="264"/>
    </row>
    <row r="7" spans="1:14" x14ac:dyDescent="0.25">
      <c r="B7" s="354"/>
      <c r="C7" s="355"/>
      <c r="D7" s="265"/>
      <c r="E7" s="263"/>
      <c r="F7" s="263"/>
      <c r="G7" s="263"/>
      <c r="H7" s="264"/>
      <c r="L7" s="292"/>
    </row>
    <row r="8" spans="1:14" x14ac:dyDescent="0.25">
      <c r="B8" s="266" t="s">
        <v>318</v>
      </c>
      <c r="C8" s="267">
        <v>80</v>
      </c>
      <c r="D8" s="265"/>
      <c r="E8" s="263"/>
      <c r="F8" s="263"/>
      <c r="G8" s="263"/>
      <c r="H8" s="264"/>
    </row>
    <row r="9" spans="1:14" x14ac:dyDescent="0.25">
      <c r="B9" s="276" t="s">
        <v>320</v>
      </c>
      <c r="C9" s="282">
        <f>C8*C6</f>
        <v>320</v>
      </c>
      <c r="D9" s="268"/>
      <c r="E9" s="263"/>
      <c r="F9" s="263"/>
      <c r="G9" s="263"/>
      <c r="H9" s="264"/>
    </row>
    <row r="10" spans="1:14" ht="15.75" thickBot="1" x14ac:dyDescent="0.3">
      <c r="B10" s="277" t="s">
        <v>321</v>
      </c>
      <c r="C10" s="269">
        <f>C8*C6*4</f>
        <v>1280</v>
      </c>
      <c r="D10" s="270"/>
      <c r="E10" s="270"/>
      <c r="F10" s="270"/>
      <c r="G10" s="270"/>
      <c r="H10" s="271"/>
    </row>
    <row r="12" spans="1:14" x14ac:dyDescent="0.25">
      <c r="B12" s="356" t="s">
        <v>285</v>
      </c>
      <c r="C12" s="356"/>
      <c r="D12" s="356"/>
      <c r="E12" s="196"/>
      <c r="F12" s="196"/>
      <c r="G12" s="196"/>
      <c r="H12" s="196"/>
      <c r="I12" s="196"/>
      <c r="J12" s="196"/>
      <c r="K12" s="196"/>
      <c r="N12" s="196"/>
    </row>
    <row r="13" spans="1:14" x14ac:dyDescent="0.25"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</row>
    <row r="14" spans="1:14" x14ac:dyDescent="0.25">
      <c r="B14" s="278" t="s">
        <v>286</v>
      </c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</row>
    <row r="15" spans="1:14" x14ac:dyDescent="0.25">
      <c r="B15" s="324" t="s">
        <v>322</v>
      </c>
      <c r="C15" s="324"/>
      <c r="D15" s="283">
        <v>320</v>
      </c>
      <c r="E15" s="196"/>
      <c r="F15" s="196"/>
      <c r="G15" s="196"/>
      <c r="H15" s="358" t="s">
        <v>360</v>
      </c>
      <c r="I15" s="358"/>
      <c r="J15" s="233"/>
      <c r="K15" s="225">
        <v>84193.84</v>
      </c>
    </row>
    <row r="16" spans="1:14" x14ac:dyDescent="0.25">
      <c r="B16" s="324" t="s">
        <v>323</v>
      </c>
      <c r="C16" s="324"/>
      <c r="D16" s="221">
        <v>9</v>
      </c>
      <c r="E16" s="196"/>
      <c r="F16" s="196"/>
      <c r="G16" s="196"/>
      <c r="H16" s="358" t="s">
        <v>328</v>
      </c>
      <c r="I16" s="358"/>
      <c r="J16" s="233"/>
      <c r="K16" s="214">
        <f>K15/4</f>
        <v>21048.46</v>
      </c>
      <c r="L16" s="227" t="s">
        <v>346</v>
      </c>
      <c r="M16" s="228" t="s">
        <v>347</v>
      </c>
    </row>
    <row r="17" spans="2:23" x14ac:dyDescent="0.25">
      <c r="B17" s="324" t="s">
        <v>324</v>
      </c>
      <c r="C17" s="324"/>
      <c r="D17" s="221">
        <v>20</v>
      </c>
      <c r="E17" s="220" t="s">
        <v>289</v>
      </c>
      <c r="F17" s="222">
        <v>11</v>
      </c>
      <c r="H17" s="359" t="s">
        <v>292</v>
      </c>
      <c r="I17" s="359"/>
      <c r="J17" s="234"/>
      <c r="K17" s="226">
        <v>0.4</v>
      </c>
      <c r="L17" s="207">
        <f>K15*0.4</f>
        <v>33677.536</v>
      </c>
      <c r="M17" s="207">
        <f>L17/4</f>
        <v>8419.384</v>
      </c>
    </row>
    <row r="18" spans="2:23" x14ac:dyDescent="0.25">
      <c r="B18" s="324" t="s">
        <v>325</v>
      </c>
      <c r="C18" s="324"/>
      <c r="D18" s="221">
        <v>45</v>
      </c>
      <c r="E18" s="220" t="s">
        <v>290</v>
      </c>
      <c r="F18" s="222">
        <v>11</v>
      </c>
      <c r="H18" s="360" t="s">
        <v>361</v>
      </c>
      <c r="I18" s="360"/>
      <c r="J18" s="235"/>
      <c r="K18" s="225">
        <f>K15*(1-K17)</f>
        <v>50516.303999999996</v>
      </c>
      <c r="L18" s="196"/>
      <c r="M18" s="196"/>
    </row>
    <row r="19" spans="2:23" x14ac:dyDescent="0.25">
      <c r="D19" s="196"/>
      <c r="E19" s="223" t="s">
        <v>291</v>
      </c>
      <c r="F19" s="199"/>
      <c r="G19" s="196"/>
      <c r="H19" s="360" t="s">
        <v>327</v>
      </c>
      <c r="I19" s="360"/>
      <c r="J19" s="235"/>
      <c r="K19" s="207">
        <f>K18/4</f>
        <v>12629.075999999999</v>
      </c>
      <c r="L19" s="196"/>
      <c r="M19" s="196"/>
    </row>
    <row r="20" spans="2:23" x14ac:dyDescent="0.25">
      <c r="D20" s="339" t="s">
        <v>326</v>
      </c>
      <c r="E20" s="339"/>
      <c r="F20" s="224">
        <f>SUM(F17:F19)</f>
        <v>22</v>
      </c>
      <c r="G20" s="196"/>
    </row>
    <row r="21" spans="2:23" ht="13.9" customHeight="1" x14ac:dyDescent="0.25">
      <c r="D21" s="196"/>
      <c r="E21" s="196"/>
      <c r="F21" s="199"/>
      <c r="G21" s="196"/>
      <c r="H21" s="341" t="s">
        <v>251</v>
      </c>
      <c r="I21" s="342"/>
      <c r="J21" s="284">
        <v>4.4999999999999998E-2</v>
      </c>
    </row>
    <row r="22" spans="2:23" ht="14.45" customHeight="1" x14ac:dyDescent="0.25">
      <c r="B22" s="357" t="s">
        <v>329</v>
      </c>
      <c r="C22" s="357"/>
      <c r="D22" s="196"/>
      <c r="E22" s="196"/>
      <c r="F22" s="199"/>
      <c r="J22" s="285"/>
    </row>
    <row r="23" spans="2:23" x14ac:dyDescent="0.25">
      <c r="B23" s="230" t="s">
        <v>207</v>
      </c>
      <c r="C23" s="230" t="s">
        <v>253</v>
      </c>
      <c r="D23" s="196"/>
      <c r="E23" s="196"/>
      <c r="F23" s="199"/>
      <c r="G23" s="196"/>
      <c r="H23" s="196"/>
      <c r="I23" s="286"/>
      <c r="J23" s="285"/>
    </row>
    <row r="24" spans="2:23" x14ac:dyDescent="0.25">
      <c r="B24" s="204" t="s">
        <v>287</v>
      </c>
      <c r="C24" s="229">
        <v>0.4</v>
      </c>
      <c r="D24" s="196"/>
      <c r="E24" s="196"/>
      <c r="F24" s="199"/>
    </row>
    <row r="25" spans="2:23" x14ac:dyDescent="0.25">
      <c r="B25" s="204" t="s">
        <v>288</v>
      </c>
      <c r="C25" s="229">
        <v>0.4</v>
      </c>
      <c r="D25" s="196"/>
      <c r="E25" s="196"/>
      <c r="F25" s="199"/>
      <c r="G25" s="196"/>
    </row>
    <row r="26" spans="2:23" x14ac:dyDescent="0.25">
      <c r="B26" s="204" t="s">
        <v>52</v>
      </c>
      <c r="C26" s="229">
        <v>0.2</v>
      </c>
      <c r="D26" s="196"/>
      <c r="E26" s="196"/>
      <c r="F26" s="199"/>
      <c r="G26" s="196"/>
    </row>
    <row r="27" spans="2:23" x14ac:dyDescent="0.25">
      <c r="D27" s="196"/>
      <c r="E27" s="196"/>
      <c r="F27" s="199"/>
      <c r="G27" s="196"/>
    </row>
    <row r="28" spans="2:23" x14ac:dyDescent="0.25">
      <c r="D28" s="196"/>
      <c r="E28" s="196"/>
      <c r="F28" s="199"/>
      <c r="G28" s="196"/>
      <c r="H28" s="196"/>
      <c r="I28" s="196"/>
      <c r="J28" s="196"/>
      <c r="K28" s="200"/>
      <c r="L28" s="196"/>
      <c r="M28" s="196"/>
      <c r="N28" s="196"/>
    </row>
    <row r="29" spans="2:23" x14ac:dyDescent="0.25">
      <c r="B29" s="332" t="s">
        <v>330</v>
      </c>
      <c r="C29" s="332"/>
      <c r="D29" s="332"/>
      <c r="E29" s="332"/>
      <c r="F29" s="196"/>
      <c r="G29" s="196"/>
      <c r="H29" s="196"/>
      <c r="I29" s="196"/>
      <c r="J29" s="196"/>
      <c r="K29" s="340" t="s">
        <v>333</v>
      </c>
      <c r="L29" s="340"/>
      <c r="M29" s="340"/>
      <c r="N29" s="340"/>
      <c r="O29" s="340"/>
      <c r="P29" s="328" t="s">
        <v>334</v>
      </c>
      <c r="Q29" s="329"/>
      <c r="R29" s="329"/>
      <c r="S29" s="329"/>
      <c r="T29" s="329"/>
      <c r="U29" s="329"/>
      <c r="V29" s="329"/>
      <c r="W29" s="329"/>
    </row>
    <row r="30" spans="2:23" x14ac:dyDescent="0.25">
      <c r="D30" s="238" t="s">
        <v>331</v>
      </c>
      <c r="E30" s="238" t="s">
        <v>293</v>
      </c>
      <c r="F30" s="239" t="s">
        <v>294</v>
      </c>
      <c r="G30" s="239" t="s">
        <v>295</v>
      </c>
      <c r="H30" s="239" t="s">
        <v>296</v>
      </c>
      <c r="K30" s="340" t="s">
        <v>335</v>
      </c>
      <c r="L30" s="340"/>
      <c r="M30" s="340"/>
      <c r="N30" s="340"/>
      <c r="O30" s="340"/>
      <c r="P30" s="330" t="s">
        <v>336</v>
      </c>
      <c r="Q30" s="331"/>
      <c r="R30" s="331"/>
      <c r="S30" s="331"/>
      <c r="T30" s="331"/>
      <c r="U30" s="331"/>
      <c r="V30" s="331"/>
    </row>
    <row r="31" spans="2:23" x14ac:dyDescent="0.25">
      <c r="B31" s="239" t="s">
        <v>297</v>
      </c>
      <c r="C31" s="239" t="s">
        <v>178</v>
      </c>
      <c r="D31" s="239" t="s">
        <v>332</v>
      </c>
      <c r="E31" s="202"/>
      <c r="F31" s="201"/>
      <c r="G31" s="201"/>
      <c r="H31" s="203"/>
    </row>
    <row r="32" spans="2:23" ht="30" x14ac:dyDescent="0.25">
      <c r="B32" s="241" t="s">
        <v>341</v>
      </c>
      <c r="C32" s="243">
        <v>0</v>
      </c>
      <c r="D32" s="243">
        <v>80</v>
      </c>
      <c r="E32" s="202"/>
      <c r="F32" s="201"/>
      <c r="G32" s="243">
        <v>320</v>
      </c>
      <c r="H32" s="244">
        <f>G32</f>
        <v>320</v>
      </c>
      <c r="J32" s="335" t="s">
        <v>339</v>
      </c>
      <c r="K32" s="335"/>
      <c r="L32" s="335"/>
      <c r="M32" s="335"/>
      <c r="N32" s="236"/>
    </row>
    <row r="33" spans="2:25" ht="26.45" customHeight="1" x14ac:dyDescent="0.25">
      <c r="B33" s="240" t="s">
        <v>298</v>
      </c>
      <c r="C33" s="243">
        <v>50</v>
      </c>
      <c r="D33" s="243">
        <v>40</v>
      </c>
      <c r="E33" s="207">
        <f>$D$16*D33</f>
        <v>360</v>
      </c>
      <c r="F33" s="207">
        <f>F20*D33</f>
        <v>880</v>
      </c>
      <c r="G33" s="208">
        <f>E33-F33</f>
        <v>-520</v>
      </c>
      <c r="H33" s="244">
        <f>G33/((1+$J$21)^C33)</f>
        <v>-57.569017982139115</v>
      </c>
      <c r="J33" s="206" t="s">
        <v>297</v>
      </c>
      <c r="K33" s="206" t="s">
        <v>338</v>
      </c>
      <c r="L33" s="237" t="s">
        <v>337</v>
      </c>
      <c r="M33" s="237" t="s">
        <v>340</v>
      </c>
      <c r="N33" s="231"/>
    </row>
    <row r="34" spans="2:25" x14ac:dyDescent="0.25">
      <c r="B34" s="240" t="s">
        <v>299</v>
      </c>
      <c r="C34" s="243">
        <v>70</v>
      </c>
      <c r="D34" s="243">
        <v>70</v>
      </c>
      <c r="E34" s="207">
        <f>$D$16*D34</f>
        <v>630</v>
      </c>
      <c r="F34" s="207">
        <f>F20*D34</f>
        <v>1540</v>
      </c>
      <c r="G34" s="208">
        <f>E34-F34</f>
        <v>-910</v>
      </c>
      <c r="H34" s="244">
        <f t="shared" ref="H34:H35" si="0">G34/((1+$J$21)^C34)</f>
        <v>-41.773518929358019</v>
      </c>
      <c r="J34" s="204" t="s">
        <v>342</v>
      </c>
      <c r="K34" s="204">
        <v>50</v>
      </c>
      <c r="L34" s="204">
        <f>50*2</f>
        <v>100</v>
      </c>
      <c r="M34" s="204">
        <v>40</v>
      </c>
      <c r="N34" s="217"/>
    </row>
    <row r="35" spans="2:25" x14ac:dyDescent="0.25">
      <c r="B35" s="240" t="s">
        <v>300</v>
      </c>
      <c r="C35" s="243">
        <v>100</v>
      </c>
      <c r="D35" s="243">
        <v>220</v>
      </c>
      <c r="E35" s="207">
        <f>$D$16*D35</f>
        <v>1980</v>
      </c>
      <c r="F35" s="207">
        <f>F20*D35</f>
        <v>4840</v>
      </c>
      <c r="G35" s="208">
        <f>E35-F35</f>
        <v>-2860</v>
      </c>
      <c r="H35" s="244">
        <f t="shared" si="0"/>
        <v>-35.053952063179267</v>
      </c>
      <c r="J35" s="204" t="s">
        <v>352</v>
      </c>
      <c r="K35" s="204">
        <v>70</v>
      </c>
      <c r="L35" s="204">
        <f>70*2</f>
        <v>140</v>
      </c>
      <c r="M35" s="204">
        <v>70</v>
      </c>
      <c r="N35" s="217"/>
    </row>
    <row r="36" spans="2:25" x14ac:dyDescent="0.25">
      <c r="D36" s="196"/>
      <c r="E36" s="196"/>
      <c r="F36" s="196"/>
      <c r="G36" s="204" t="s">
        <v>301</v>
      </c>
      <c r="H36" s="242">
        <f>SUM(H32:H35)</f>
        <v>185.60351102532354</v>
      </c>
      <c r="J36" s="204" t="s">
        <v>343</v>
      </c>
      <c r="K36" s="204">
        <v>110</v>
      </c>
      <c r="L36" s="204">
        <f>2*110</f>
        <v>220</v>
      </c>
      <c r="M36" s="204">
        <v>220</v>
      </c>
      <c r="N36" s="217"/>
    </row>
    <row r="37" spans="2:25" x14ac:dyDescent="0.25">
      <c r="D37" s="196"/>
      <c r="E37" s="196"/>
      <c r="F37" s="196"/>
      <c r="H37" s="232"/>
      <c r="K37" s="215"/>
      <c r="L37" s="215"/>
      <c r="M37" s="215"/>
      <c r="N37" s="215"/>
    </row>
    <row r="38" spans="2:25" x14ac:dyDescent="0.25">
      <c r="B38" s="332" t="s">
        <v>302</v>
      </c>
      <c r="C38" s="332"/>
      <c r="D38" s="332"/>
      <c r="E38" s="332"/>
      <c r="F38" s="196"/>
      <c r="G38" s="196"/>
      <c r="H38" s="196"/>
      <c r="I38" s="196"/>
      <c r="J38" s="196"/>
      <c r="K38" s="333" t="s">
        <v>303</v>
      </c>
      <c r="L38" s="333"/>
      <c r="M38" s="333"/>
      <c r="N38" s="333"/>
      <c r="S38" s="334" t="s">
        <v>304</v>
      </c>
      <c r="T38" s="334"/>
      <c r="U38" s="334"/>
      <c r="V38" s="334"/>
    </row>
    <row r="39" spans="2:25" x14ac:dyDescent="0.25">
      <c r="C39" s="245" t="s">
        <v>344</v>
      </c>
      <c r="D39" s="246" t="s">
        <v>331</v>
      </c>
      <c r="E39" s="246" t="s">
        <v>293</v>
      </c>
      <c r="F39" s="247" t="s">
        <v>294</v>
      </c>
      <c r="G39" s="247" t="s">
        <v>295</v>
      </c>
      <c r="H39" s="247" t="s">
        <v>296</v>
      </c>
      <c r="L39" s="251"/>
      <c r="M39" s="246" t="s">
        <v>331</v>
      </c>
      <c r="N39" s="246" t="s">
        <v>293</v>
      </c>
      <c r="O39" s="247" t="s">
        <v>294</v>
      </c>
      <c r="P39" s="247" t="s">
        <v>295</v>
      </c>
      <c r="Q39" s="247" t="s">
        <v>296</v>
      </c>
      <c r="T39" s="251"/>
      <c r="U39" s="246" t="s">
        <v>331</v>
      </c>
      <c r="V39" s="246" t="s">
        <v>293</v>
      </c>
      <c r="W39" s="247" t="s">
        <v>294</v>
      </c>
      <c r="X39" s="247" t="s">
        <v>295</v>
      </c>
      <c r="Y39" s="247" t="s">
        <v>296</v>
      </c>
    </row>
    <row r="40" spans="2:25" x14ac:dyDescent="0.25">
      <c r="B40" s="247" t="s">
        <v>297</v>
      </c>
      <c r="C40" s="247" t="s">
        <v>178</v>
      </c>
      <c r="D40" s="247" t="s">
        <v>332</v>
      </c>
      <c r="E40" s="201"/>
      <c r="F40" s="201"/>
      <c r="G40" s="210"/>
      <c r="H40" s="211"/>
      <c r="K40" s="247" t="s">
        <v>297</v>
      </c>
      <c r="L40" s="247" t="s">
        <v>178</v>
      </c>
      <c r="M40" s="247" t="s">
        <v>332</v>
      </c>
      <c r="N40" s="201"/>
      <c r="O40" s="201"/>
      <c r="P40" s="210"/>
      <c r="Q40" s="211"/>
      <c r="S40" s="247" t="s">
        <v>297</v>
      </c>
      <c r="T40" s="247" t="s">
        <v>178</v>
      </c>
      <c r="U40" s="247" t="s">
        <v>332</v>
      </c>
      <c r="V40" s="201"/>
      <c r="W40" s="201"/>
      <c r="X40" s="210"/>
      <c r="Y40" s="211"/>
    </row>
    <row r="41" spans="2:25" ht="30" x14ac:dyDescent="0.25">
      <c r="B41" s="241" t="s">
        <v>341</v>
      </c>
      <c r="C41" s="240">
        <v>0</v>
      </c>
      <c r="D41" s="240">
        <v>80</v>
      </c>
      <c r="E41" s="248">
        <f>C41*$F$9</f>
        <v>0</v>
      </c>
      <c r="F41" s="248">
        <f>D41*$F$9</f>
        <v>0</v>
      </c>
      <c r="G41" s="249">
        <v>320</v>
      </c>
      <c r="H41" s="250">
        <f>G41</f>
        <v>320</v>
      </c>
      <c r="K41" s="240" t="s">
        <v>305</v>
      </c>
      <c r="L41" s="240">
        <v>0</v>
      </c>
      <c r="M41" s="240">
        <v>80</v>
      </c>
      <c r="N41" s="248"/>
      <c r="O41" s="248"/>
      <c r="P41" s="249">
        <v>320</v>
      </c>
      <c r="Q41" s="250">
        <f>P41</f>
        <v>320</v>
      </c>
      <c r="S41" s="240" t="s">
        <v>305</v>
      </c>
      <c r="T41" s="240">
        <v>0</v>
      </c>
      <c r="U41" s="240">
        <v>80</v>
      </c>
      <c r="V41" s="248"/>
      <c r="W41" s="248"/>
      <c r="X41" s="249">
        <v>320</v>
      </c>
      <c r="Y41" s="249">
        <f>X41</f>
        <v>320</v>
      </c>
    </row>
    <row r="42" spans="2:25" x14ac:dyDescent="0.25">
      <c r="B42" s="205" t="s">
        <v>306</v>
      </c>
      <c r="C42" s="205">
        <v>0</v>
      </c>
      <c r="D42" s="205">
        <v>0</v>
      </c>
      <c r="E42" s="205">
        <v>0</v>
      </c>
      <c r="F42" s="207">
        <f>K19</f>
        <v>12629.075999999999</v>
      </c>
      <c r="G42" s="208">
        <f>E42-F42</f>
        <v>-12629.075999999999</v>
      </c>
      <c r="H42" s="211">
        <f>G42</f>
        <v>-12629.075999999999</v>
      </c>
      <c r="K42" s="240" t="s">
        <v>306</v>
      </c>
      <c r="L42" s="240">
        <v>0</v>
      </c>
      <c r="M42" s="240">
        <v>0</v>
      </c>
      <c r="N42" s="240">
        <v>0</v>
      </c>
      <c r="O42" s="248">
        <f>K19</f>
        <v>12629.075999999999</v>
      </c>
      <c r="P42" s="249">
        <f>N42-O42</f>
        <v>-12629.075999999999</v>
      </c>
      <c r="Q42" s="250">
        <f>P42</f>
        <v>-12629.075999999999</v>
      </c>
      <c r="S42" s="240" t="s">
        <v>306</v>
      </c>
      <c r="T42" s="240">
        <v>0</v>
      </c>
      <c r="U42" s="240">
        <v>0</v>
      </c>
      <c r="V42" s="240">
        <v>0</v>
      </c>
      <c r="W42" s="248">
        <f>K19</f>
        <v>12629.075999999999</v>
      </c>
      <c r="X42" s="249">
        <f>V42-W42</f>
        <v>-12629.075999999999</v>
      </c>
      <c r="Y42" s="249">
        <f>X42</f>
        <v>-12629.075999999999</v>
      </c>
    </row>
    <row r="43" spans="2:25" x14ac:dyDescent="0.25">
      <c r="B43" s="205" t="s">
        <v>307</v>
      </c>
      <c r="C43" s="205">
        <v>45</v>
      </c>
      <c r="D43" s="205">
        <v>45</v>
      </c>
      <c r="E43" s="207">
        <f>D43*$D$18</f>
        <v>2025</v>
      </c>
      <c r="F43" s="207">
        <f>$F$20*D43</f>
        <v>990</v>
      </c>
      <c r="G43" s="208">
        <f>E43-F43</f>
        <v>1035</v>
      </c>
      <c r="H43" s="211">
        <f>G43/((1+$J$21)^C43)</f>
        <v>142.79311892498384</v>
      </c>
      <c r="K43" s="240" t="s">
        <v>307</v>
      </c>
      <c r="L43" s="240">
        <v>50</v>
      </c>
      <c r="M43" s="240">
        <v>100</v>
      </c>
      <c r="N43" s="248">
        <f>M43*$D$17</f>
        <v>2000</v>
      </c>
      <c r="O43" s="248">
        <f>$F$20*M43</f>
        <v>2200</v>
      </c>
      <c r="P43" s="249">
        <f>N43-O43</f>
        <v>-200</v>
      </c>
      <c r="Q43" s="250">
        <f>P43/((1+$J$21)^L43)</f>
        <v>-22.141929993130429</v>
      </c>
      <c r="S43" s="240" t="s">
        <v>307</v>
      </c>
      <c r="T43" s="240">
        <v>100</v>
      </c>
      <c r="U43" s="240">
        <v>200</v>
      </c>
      <c r="V43" s="248">
        <f>U43*$D$17</f>
        <v>4000</v>
      </c>
      <c r="W43" s="248">
        <f>$F$20*U43</f>
        <v>4400</v>
      </c>
      <c r="X43" s="249">
        <f>V43-W43</f>
        <v>-400</v>
      </c>
      <c r="Y43" s="249">
        <f>X43/((1+$J$21)^T43)</f>
        <v>-4.9026506382068904</v>
      </c>
    </row>
    <row r="44" spans="2:25" x14ac:dyDescent="0.25">
      <c r="B44" s="205" t="s">
        <v>308</v>
      </c>
      <c r="C44" s="205">
        <v>55</v>
      </c>
      <c r="D44" s="205">
        <v>55</v>
      </c>
      <c r="E44" s="207">
        <f t="shared" ref="E44:E49" si="1">D44*$D$18</f>
        <v>2475</v>
      </c>
      <c r="F44" s="207">
        <f t="shared" ref="F44:F49" si="2">$F$20*D44</f>
        <v>1210</v>
      </c>
      <c r="G44" s="208">
        <f t="shared" ref="G44:G49" si="3">E44-F44</f>
        <v>1265</v>
      </c>
      <c r="H44" s="211">
        <f t="shared" ref="H44:H49" si="4">G44/((1+$J$21)^C44)</f>
        <v>112.38142920791742</v>
      </c>
      <c r="M44" s="196"/>
      <c r="N44" s="196"/>
      <c r="O44" s="196"/>
      <c r="P44" s="204" t="s">
        <v>309</v>
      </c>
      <c r="Q44" s="252">
        <f>SUM(Q41:Q43)</f>
        <v>-12331.21792999313</v>
      </c>
      <c r="U44" s="196"/>
      <c r="V44" s="196"/>
      <c r="W44" s="196"/>
      <c r="X44" s="204" t="s">
        <v>309</v>
      </c>
      <c r="Y44" s="252">
        <f>SUM(Y41:Y43)</f>
        <v>-12313.978650638206</v>
      </c>
    </row>
    <row r="45" spans="2:25" x14ac:dyDescent="0.25">
      <c r="B45" s="205" t="s">
        <v>310</v>
      </c>
      <c r="C45" s="205">
        <v>65</v>
      </c>
      <c r="D45" s="205">
        <v>65</v>
      </c>
      <c r="E45" s="207">
        <f t="shared" si="1"/>
        <v>2925</v>
      </c>
      <c r="F45" s="207">
        <f t="shared" si="2"/>
        <v>1430</v>
      </c>
      <c r="G45" s="208">
        <f t="shared" si="3"/>
        <v>1495</v>
      </c>
      <c r="H45" s="211">
        <f t="shared" si="4"/>
        <v>85.522879251819077</v>
      </c>
    </row>
    <row r="46" spans="2:25" x14ac:dyDescent="0.25">
      <c r="B46" s="205" t="s">
        <v>311</v>
      </c>
      <c r="C46" s="205">
        <v>75</v>
      </c>
      <c r="D46" s="205">
        <v>75</v>
      </c>
      <c r="E46" s="207">
        <f t="shared" si="1"/>
        <v>3375</v>
      </c>
      <c r="F46" s="207">
        <f t="shared" si="2"/>
        <v>1650</v>
      </c>
      <c r="G46" s="208">
        <f t="shared" si="3"/>
        <v>1725</v>
      </c>
      <c r="H46" s="211">
        <f t="shared" si="4"/>
        <v>63.542941612106702</v>
      </c>
    </row>
    <row r="47" spans="2:25" x14ac:dyDescent="0.25">
      <c r="B47" s="205" t="s">
        <v>312</v>
      </c>
      <c r="C47" s="205">
        <v>90</v>
      </c>
      <c r="D47" s="205">
        <v>90</v>
      </c>
      <c r="E47" s="207">
        <f t="shared" si="1"/>
        <v>4050</v>
      </c>
      <c r="F47" s="207">
        <f t="shared" si="2"/>
        <v>1980</v>
      </c>
      <c r="G47" s="208">
        <f t="shared" si="3"/>
        <v>2070</v>
      </c>
      <c r="H47" s="211">
        <f t="shared" si="4"/>
        <v>39.400724275023371</v>
      </c>
      <c r="K47" s="196"/>
      <c r="L47" s="196"/>
      <c r="M47" s="196"/>
      <c r="N47" s="196"/>
    </row>
    <row r="48" spans="2:25" x14ac:dyDescent="0.25">
      <c r="B48" s="205" t="s">
        <v>313</v>
      </c>
      <c r="C48" s="205">
        <v>105</v>
      </c>
      <c r="D48" s="205">
        <v>105</v>
      </c>
      <c r="E48" s="207">
        <f t="shared" si="1"/>
        <v>4725</v>
      </c>
      <c r="F48" s="207">
        <f t="shared" si="2"/>
        <v>2310</v>
      </c>
      <c r="G48" s="208">
        <f t="shared" si="3"/>
        <v>2415</v>
      </c>
      <c r="H48" s="211">
        <f t="shared" si="4"/>
        <v>23.752352954110311</v>
      </c>
      <c r="K48" s="287"/>
      <c r="L48" s="196"/>
      <c r="M48" s="196"/>
      <c r="N48" s="196"/>
    </row>
    <row r="49" spans="2:14" x14ac:dyDescent="0.25">
      <c r="B49" s="205" t="s">
        <v>300</v>
      </c>
      <c r="C49" s="205">
        <v>110</v>
      </c>
      <c r="D49" s="205">
        <v>330</v>
      </c>
      <c r="E49" s="207">
        <f t="shared" si="1"/>
        <v>14850</v>
      </c>
      <c r="F49" s="207">
        <f t="shared" si="2"/>
        <v>7260</v>
      </c>
      <c r="G49" s="208">
        <f t="shared" si="3"/>
        <v>7590</v>
      </c>
      <c r="H49" s="211">
        <f t="shared" si="4"/>
        <v>59.903172952478236</v>
      </c>
      <c r="K49" s="287"/>
      <c r="L49" s="196"/>
      <c r="M49" s="196"/>
      <c r="N49" s="196"/>
    </row>
    <row r="50" spans="2:14" x14ac:dyDescent="0.25">
      <c r="D50" s="196"/>
      <c r="E50" s="196"/>
      <c r="F50" s="196"/>
      <c r="G50" s="204" t="s">
        <v>309</v>
      </c>
      <c r="H50" s="252">
        <f>SUM(H41:H49)</f>
        <v>-11781.779380821563</v>
      </c>
      <c r="K50" s="288"/>
      <c r="L50" s="196"/>
      <c r="M50" s="196"/>
      <c r="N50" s="196"/>
    </row>
    <row r="51" spans="2:14" x14ac:dyDescent="0.25">
      <c r="B51" s="198"/>
      <c r="C51" s="212"/>
      <c r="D51" s="196"/>
      <c r="E51" s="196"/>
      <c r="F51" s="196"/>
      <c r="G51" s="196"/>
      <c r="I51" s="209"/>
      <c r="J51" s="209"/>
      <c r="K51" s="288"/>
      <c r="L51" s="196"/>
      <c r="M51" s="196"/>
      <c r="N51" s="196"/>
    </row>
    <row r="52" spans="2:14" x14ac:dyDescent="0.25">
      <c r="C52" s="212"/>
      <c r="D52" s="196"/>
      <c r="E52" s="196"/>
      <c r="F52" s="196"/>
      <c r="G52" s="196"/>
      <c r="I52" s="209"/>
      <c r="J52" s="209"/>
      <c r="K52" s="288"/>
      <c r="L52" s="196"/>
      <c r="M52" s="196"/>
      <c r="N52" s="196"/>
    </row>
    <row r="53" spans="2:14" x14ac:dyDescent="0.25">
      <c r="B53" s="343" t="s">
        <v>314</v>
      </c>
      <c r="C53" s="344"/>
      <c r="D53" s="344"/>
      <c r="E53" s="345"/>
      <c r="F53" s="196"/>
      <c r="G53" s="196"/>
      <c r="H53" s="196"/>
      <c r="I53" s="196"/>
      <c r="J53" s="196"/>
      <c r="K53" s="288"/>
      <c r="L53" s="196"/>
      <c r="M53" s="196"/>
      <c r="N53" s="196"/>
    </row>
    <row r="54" spans="2:14" s="213" customFormat="1" x14ac:dyDescent="0.25">
      <c r="B54" s="253"/>
      <c r="C54" s="253"/>
      <c r="D54" s="253"/>
      <c r="E54" s="253"/>
      <c r="F54" s="254"/>
      <c r="G54" s="254"/>
      <c r="H54" s="254"/>
      <c r="I54" s="254"/>
      <c r="J54" s="254"/>
      <c r="K54" s="288"/>
      <c r="L54" s="254"/>
      <c r="M54" s="254"/>
      <c r="N54" s="254"/>
    </row>
    <row r="55" spans="2:14" ht="15.75" thickBot="1" x14ac:dyDescent="0.3">
      <c r="D55" s="196"/>
      <c r="E55" s="196"/>
      <c r="F55" s="196"/>
      <c r="G55" s="197"/>
      <c r="H55" s="196"/>
      <c r="I55" s="196"/>
      <c r="J55" s="196"/>
    </row>
    <row r="56" spans="2:14" ht="15.75" thickBot="1" x14ac:dyDescent="0.3">
      <c r="B56" s="279" t="s">
        <v>362</v>
      </c>
      <c r="C56" s="258"/>
      <c r="D56" s="259"/>
      <c r="E56" s="259"/>
      <c r="F56" s="259"/>
      <c r="G56" s="259"/>
      <c r="H56" s="259"/>
      <c r="I56" s="259"/>
      <c r="J56" s="259"/>
      <c r="K56" s="258"/>
      <c r="L56" s="280"/>
    </row>
    <row r="57" spans="2:14" x14ac:dyDescent="0.25">
      <c r="B57" s="260"/>
      <c r="C57" s="215"/>
      <c r="D57" s="261"/>
      <c r="E57" s="261"/>
      <c r="F57" s="261"/>
      <c r="G57" s="261"/>
      <c r="H57" s="261"/>
      <c r="I57" s="261"/>
      <c r="J57" s="261"/>
      <c r="K57" s="215"/>
      <c r="L57" s="216"/>
    </row>
    <row r="58" spans="2:14" ht="30.6" customHeight="1" x14ac:dyDescent="0.25">
      <c r="B58" s="260"/>
      <c r="C58" s="346" t="s">
        <v>348</v>
      </c>
      <c r="D58" s="346"/>
      <c r="E58" s="215"/>
      <c r="F58" s="215"/>
      <c r="G58" s="325" t="s">
        <v>349</v>
      </c>
      <c r="H58" s="325"/>
      <c r="I58" s="325"/>
      <c r="J58" s="281"/>
      <c r="K58" s="215"/>
      <c r="L58" s="216"/>
    </row>
    <row r="59" spans="2:14" x14ac:dyDescent="0.25">
      <c r="B59" s="260"/>
      <c r="C59" s="230" t="s">
        <v>207</v>
      </c>
      <c r="D59" s="230" t="s">
        <v>253</v>
      </c>
      <c r="E59" s="215"/>
      <c r="F59" s="215"/>
      <c r="G59" s="255" t="s">
        <v>353</v>
      </c>
      <c r="H59" s="255" t="s">
        <v>354</v>
      </c>
      <c r="I59" s="255" t="s">
        <v>355</v>
      </c>
      <c r="J59" s="361" t="s">
        <v>356</v>
      </c>
      <c r="K59" s="361"/>
      <c r="L59" s="216"/>
    </row>
    <row r="60" spans="2:14" x14ac:dyDescent="0.25">
      <c r="B60" s="260"/>
      <c r="C60" s="204" t="s">
        <v>287</v>
      </c>
      <c r="D60" s="229">
        <v>0.4</v>
      </c>
      <c r="E60" s="215"/>
      <c r="F60" s="230" t="s">
        <v>345</v>
      </c>
      <c r="G60" s="214">
        <f>H50*0.4</f>
        <v>-4712.7117523286252</v>
      </c>
      <c r="H60" s="214">
        <f>Q44*0.4</f>
        <v>-4932.4871719972525</v>
      </c>
      <c r="I60" s="214">
        <f>Y44*0.2</f>
        <v>-2462.7957301276415</v>
      </c>
      <c r="J60" s="336">
        <f>SUM(G60:I60)</f>
        <v>-12107.99465445352</v>
      </c>
      <c r="K60" s="324"/>
      <c r="L60" s="216"/>
    </row>
    <row r="61" spans="2:14" x14ac:dyDescent="0.25">
      <c r="B61" s="260"/>
      <c r="C61" s="204" t="s">
        <v>288</v>
      </c>
      <c r="D61" s="229">
        <v>0.4</v>
      </c>
      <c r="E61" s="215"/>
      <c r="F61" s="289" t="s">
        <v>359</v>
      </c>
      <c r="G61" s="290">
        <f>G60*4</f>
        <v>-18850.847009314501</v>
      </c>
      <c r="H61" s="290">
        <f>H60*4</f>
        <v>-19729.94868798901</v>
      </c>
      <c r="I61" s="290">
        <f>I60*4</f>
        <v>-9851.182920510566</v>
      </c>
      <c r="J61" s="337">
        <f>SUM(G61:I61)</f>
        <v>-48431.978617814078</v>
      </c>
      <c r="K61" s="338"/>
      <c r="L61" s="216"/>
    </row>
    <row r="62" spans="2:14" x14ac:dyDescent="0.25">
      <c r="B62" s="260"/>
      <c r="C62" s="204" t="s">
        <v>52</v>
      </c>
      <c r="D62" s="229">
        <v>0.2</v>
      </c>
      <c r="E62" s="215"/>
      <c r="F62" s="215"/>
      <c r="G62" s="215"/>
      <c r="H62" s="215"/>
      <c r="I62" s="215"/>
      <c r="J62" s="215"/>
      <c r="K62" s="215"/>
      <c r="L62" s="216"/>
    </row>
    <row r="63" spans="2:14" x14ac:dyDescent="0.25">
      <c r="B63" s="260"/>
      <c r="C63" s="215"/>
      <c r="D63" s="215"/>
      <c r="E63" s="215"/>
      <c r="F63" s="326" t="s">
        <v>357</v>
      </c>
      <c r="G63" s="326"/>
      <c r="H63" s="326"/>
      <c r="I63" s="291">
        <f>H36</f>
        <v>185.60351102532354</v>
      </c>
      <c r="J63" s="215"/>
      <c r="K63" s="215"/>
      <c r="L63" s="216"/>
    </row>
    <row r="64" spans="2:14" x14ac:dyDescent="0.25">
      <c r="B64" s="260"/>
      <c r="C64" s="215"/>
      <c r="D64" s="215"/>
      <c r="E64" s="215"/>
      <c r="F64" s="327" t="s">
        <v>358</v>
      </c>
      <c r="G64" s="327"/>
      <c r="H64" s="327"/>
      <c r="I64" s="256">
        <f>I63*4</f>
        <v>742.41404410129417</v>
      </c>
      <c r="J64" s="215"/>
      <c r="K64" s="215"/>
      <c r="L64" s="216"/>
    </row>
    <row r="65" spans="2:12" x14ac:dyDescent="0.25">
      <c r="B65" s="260"/>
      <c r="C65" s="215"/>
      <c r="D65" s="215"/>
      <c r="E65" s="215"/>
      <c r="F65" s="215"/>
      <c r="G65" s="215"/>
      <c r="H65" s="215"/>
      <c r="I65" s="215"/>
      <c r="J65" s="215"/>
      <c r="K65" s="215"/>
      <c r="L65" s="216"/>
    </row>
    <row r="66" spans="2:12" x14ac:dyDescent="0.25">
      <c r="B66" s="260"/>
      <c r="C66" s="324" t="s">
        <v>315</v>
      </c>
      <c r="D66" s="324"/>
      <c r="E66" s="257">
        <f>J61-I64</f>
        <v>-49174.392661915372</v>
      </c>
      <c r="F66" s="215"/>
      <c r="G66" s="350" t="s">
        <v>350</v>
      </c>
      <c r="H66" s="350"/>
      <c r="I66" s="350"/>
      <c r="J66" s="350"/>
      <c r="K66" s="215"/>
      <c r="L66" s="216"/>
    </row>
    <row r="67" spans="2:12" ht="15.75" thickBot="1" x14ac:dyDescent="0.3">
      <c r="B67" s="262"/>
      <c r="C67" s="218"/>
      <c r="D67" s="218"/>
      <c r="E67" s="218"/>
      <c r="F67" s="218"/>
      <c r="G67" s="218"/>
      <c r="H67" s="218"/>
      <c r="I67" s="218"/>
      <c r="J67" s="218"/>
      <c r="K67" s="218"/>
      <c r="L67" s="219"/>
    </row>
  </sheetData>
  <mergeCells count="36">
    <mergeCell ref="A2:L2"/>
    <mergeCell ref="G66:J66"/>
    <mergeCell ref="B4:H4"/>
    <mergeCell ref="B6:B7"/>
    <mergeCell ref="C6:C7"/>
    <mergeCell ref="B12:D12"/>
    <mergeCell ref="B15:C15"/>
    <mergeCell ref="B22:C22"/>
    <mergeCell ref="B29:E29"/>
    <mergeCell ref="K29:O29"/>
    <mergeCell ref="H15:I15"/>
    <mergeCell ref="H16:I16"/>
    <mergeCell ref="H17:I17"/>
    <mergeCell ref="H18:I18"/>
    <mergeCell ref="H19:I19"/>
    <mergeCell ref="J59:K59"/>
    <mergeCell ref="B16:C16"/>
    <mergeCell ref="B17:C17"/>
    <mergeCell ref="B18:C18"/>
    <mergeCell ref="D20:E20"/>
    <mergeCell ref="K30:O30"/>
    <mergeCell ref="H21:I21"/>
    <mergeCell ref="C66:D66"/>
    <mergeCell ref="G58:I58"/>
    <mergeCell ref="F63:H63"/>
    <mergeCell ref="F64:H64"/>
    <mergeCell ref="P29:W29"/>
    <mergeCell ref="P30:V30"/>
    <mergeCell ref="B38:E38"/>
    <mergeCell ref="K38:N38"/>
    <mergeCell ref="S38:V38"/>
    <mergeCell ref="J32:M32"/>
    <mergeCell ref="J60:K60"/>
    <mergeCell ref="J61:K61"/>
    <mergeCell ref="B53:E53"/>
    <mergeCell ref="C58:D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VAN_VF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Cecilia</cp:lastModifiedBy>
  <dcterms:created xsi:type="dcterms:W3CDTF">2021-02-01T08:22:39Z</dcterms:created>
  <dcterms:modified xsi:type="dcterms:W3CDTF">2022-01-07T08:23:32Z</dcterms:modified>
</cp:coreProperties>
</file>